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rozpočet 2018\"/>
    </mc:Choice>
  </mc:AlternateContent>
  <bookViews>
    <workbookView xWindow="0" yWindow="0" windowWidth="21720" windowHeight="12675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J605" i="1" l="1"/>
  <c r="J566" i="1"/>
  <c r="J539" i="1"/>
  <c r="I539" i="1"/>
  <c r="I566" i="1"/>
  <c r="I569" i="1" s="1"/>
  <c r="I606" i="1" s="1"/>
  <c r="J192" i="1"/>
  <c r="J159" i="1"/>
  <c r="J84" i="1"/>
  <c r="I605" i="1"/>
  <c r="I192" i="1"/>
  <c r="I159" i="1"/>
  <c r="I109" i="1"/>
  <c r="I84" i="1"/>
  <c r="H539" i="1"/>
  <c r="H605" i="1"/>
  <c r="H566" i="1"/>
  <c r="H159" i="1"/>
  <c r="H84" i="1"/>
  <c r="H10" i="1"/>
  <c r="F84" i="1"/>
  <c r="K391" i="1"/>
  <c r="J391" i="1"/>
  <c r="I391" i="1"/>
  <c r="H391" i="1"/>
  <c r="G391" i="1"/>
  <c r="F391" i="1"/>
  <c r="K370" i="1"/>
  <c r="J370" i="1"/>
  <c r="I370" i="1"/>
  <c r="H370" i="1"/>
  <c r="G370" i="1"/>
  <c r="F370" i="1"/>
  <c r="K280" i="1"/>
  <c r="J280" i="1"/>
  <c r="I280" i="1"/>
  <c r="H280" i="1"/>
  <c r="G280" i="1"/>
  <c r="F280" i="1"/>
  <c r="K261" i="1"/>
  <c r="J261" i="1"/>
  <c r="I261" i="1"/>
  <c r="H261" i="1"/>
  <c r="G261" i="1"/>
  <c r="K202" i="1"/>
  <c r="J202" i="1"/>
  <c r="J451" i="1" s="1"/>
  <c r="J569" i="1" s="1"/>
  <c r="J606" i="1" s="1"/>
  <c r="I202" i="1"/>
  <c r="H202" i="1"/>
  <c r="H451" i="1" s="1"/>
  <c r="H569" i="1" s="1"/>
  <c r="H606" i="1" s="1"/>
  <c r="G202" i="1"/>
  <c r="F202" i="1"/>
  <c r="K192" i="1"/>
  <c r="H192" i="1"/>
  <c r="G192" i="1"/>
  <c r="F192" i="1"/>
  <c r="K184" i="1"/>
  <c r="J184" i="1"/>
  <c r="I184" i="1"/>
  <c r="H184" i="1"/>
  <c r="G184" i="1"/>
  <c r="K159" i="1"/>
  <c r="G159" i="1"/>
  <c r="K147" i="1"/>
  <c r="J147" i="1"/>
  <c r="I147" i="1"/>
  <c r="H147" i="1"/>
  <c r="G147" i="1"/>
  <c r="F147" i="1"/>
  <c r="K139" i="1"/>
  <c r="J139" i="1"/>
  <c r="I139" i="1"/>
  <c r="H139" i="1"/>
  <c r="G139" i="1"/>
  <c r="F139" i="1"/>
  <c r="K128" i="1"/>
  <c r="J128" i="1"/>
  <c r="I128" i="1"/>
  <c r="H128" i="1"/>
  <c r="G128" i="1"/>
  <c r="F128" i="1"/>
  <c r="K109" i="1"/>
  <c r="J109" i="1"/>
  <c r="H109" i="1"/>
  <c r="G109" i="1"/>
  <c r="F109" i="1"/>
  <c r="G84" i="1"/>
  <c r="K10" i="1"/>
  <c r="J10" i="1"/>
  <c r="I10" i="1"/>
  <c r="G10" i="1"/>
  <c r="F10" i="1"/>
  <c r="E442" i="1"/>
  <c r="E435" i="1"/>
  <c r="E391" i="1"/>
  <c r="E370" i="1"/>
  <c r="E280" i="1"/>
  <c r="E261" i="1"/>
  <c r="E202" i="1"/>
  <c r="E192" i="1"/>
  <c r="E184" i="1"/>
  <c r="E159" i="1"/>
  <c r="E147" i="1"/>
  <c r="E139" i="1"/>
  <c r="E128" i="1"/>
  <c r="E109" i="1"/>
  <c r="E84" i="1"/>
  <c r="E63" i="1"/>
  <c r="E10" i="1"/>
  <c r="D566" i="1"/>
  <c r="D451" i="1"/>
  <c r="K442" i="1"/>
  <c r="K435" i="1"/>
  <c r="J249" i="1"/>
  <c r="K84" i="1"/>
  <c r="K63" i="1"/>
  <c r="J63" i="1"/>
  <c r="D569" i="1"/>
  <c r="D601" i="1" s="1"/>
  <c r="I451" i="1"/>
  <c r="K569" i="1"/>
  <c r="K606" i="1" s="1"/>
  <c r="G451" i="1"/>
  <c r="G569" i="1" s="1"/>
  <c r="E451" i="1"/>
  <c r="E569" i="1" s="1"/>
  <c r="E601" i="1" s="1"/>
  <c r="F569" i="1"/>
  <c r="F601" i="1"/>
</calcChain>
</file>

<file path=xl/sharedStrings.xml><?xml version="1.0" encoding="utf-8"?>
<sst xmlns="http://schemas.openxmlformats.org/spreadsheetml/2006/main" count="454" uniqueCount="265">
  <si>
    <r>
      <rPr>
        <sz val="10"/>
        <rFont val="Arial"/>
        <family val="2"/>
        <charset val="238"/>
      </rPr>
      <t xml:space="preserve">                                                                                                       </t>
    </r>
    <r>
      <rPr>
        <b/>
        <sz val="14"/>
        <rFont val="Arial"/>
        <family val="2"/>
        <charset val="238"/>
      </rPr>
      <t xml:space="preserve">    Výdavková časť</t>
    </r>
  </si>
  <si>
    <r>
      <rPr>
        <sz val="10"/>
        <rFont val="Arial"/>
        <family val="2"/>
        <charset val="238"/>
      </rPr>
      <t xml:space="preserve">                                                                                                          </t>
    </r>
    <r>
      <rPr>
        <b/>
        <sz val="14"/>
        <rFont val="Arial"/>
        <family val="2"/>
        <charset val="238"/>
      </rPr>
      <t xml:space="preserve">   v tis.eur</t>
    </r>
  </si>
  <si>
    <t>Ekon. Klasif.</t>
  </si>
  <si>
    <t>názov</t>
  </si>
  <si>
    <t>skutoč.</t>
  </si>
  <si>
    <t>Rozpočet</t>
  </si>
  <si>
    <t>Upr.rozp.</t>
  </si>
  <si>
    <t>I.návrh</t>
  </si>
  <si>
    <t>II.návrh</t>
  </si>
  <si>
    <t>poznámky</t>
  </si>
  <si>
    <t>kód</t>
  </si>
  <si>
    <t>Bežné výdavky</t>
  </si>
  <si>
    <t>01.1.1.6</t>
  </si>
  <si>
    <t>Výdavky verejnej správy</t>
  </si>
  <si>
    <t>Mzdy, platy, ostatné os.vyrov.</t>
  </si>
  <si>
    <t>Poistné a príspevok do poist.</t>
  </si>
  <si>
    <t>cestovné náhrady</t>
  </si>
  <si>
    <t>energie,voda a komunikácie</t>
  </si>
  <si>
    <t>materiál</t>
  </si>
  <si>
    <t>licencie Korvin,tlačiarne</t>
  </si>
  <si>
    <t>mat.,čistiace,tlačivá,kanc.</t>
  </si>
  <si>
    <t>primátor, pred.</t>
  </si>
  <si>
    <t>Dopravné</t>
  </si>
  <si>
    <t>PHM,servis,prenájom</t>
  </si>
  <si>
    <t>Rutinná a štand.údržba</t>
  </si>
  <si>
    <t>budova ,kotolna,VT,kanc.</t>
  </si>
  <si>
    <t>výhľad</t>
  </si>
  <si>
    <t>Služby</t>
  </si>
  <si>
    <t>rozmnož.fotoslužby..</t>
  </si>
  <si>
    <t>geom.plány</t>
  </si>
  <si>
    <t>súdne a administ.,právne</t>
  </si>
  <si>
    <t xml:space="preserve"> </t>
  </si>
  <si>
    <t>v zmysle zákona</t>
  </si>
  <si>
    <t>Transfery</t>
  </si>
  <si>
    <t>fin.výnosy</t>
  </si>
  <si>
    <t>01.1.2.</t>
  </si>
  <si>
    <t>Finančná a rozpočtová oblasť</t>
  </si>
  <si>
    <t>služby</t>
  </si>
  <si>
    <t>01.3.3.</t>
  </si>
  <si>
    <t>Iné všeob.služby - matrika</t>
  </si>
  <si>
    <t>mzdy,platy,ostatné os.vyr.</t>
  </si>
  <si>
    <t>poistné a príspevok do poisť.</t>
  </si>
  <si>
    <t>01.6.0.</t>
  </si>
  <si>
    <t>Všeobecné verejné služby</t>
  </si>
  <si>
    <t>Tovary a služby</t>
  </si>
  <si>
    <t>útulok</t>
  </si>
  <si>
    <t>01.7.0.</t>
  </si>
  <si>
    <t>Verejný dlh - úroky</t>
  </si>
  <si>
    <t>úroky</t>
  </si>
  <si>
    <t>02.2.0.</t>
  </si>
  <si>
    <t>Civilná obrana</t>
  </si>
  <si>
    <t>03.1.0.</t>
  </si>
  <si>
    <t>Verejný poriadok a bezpeč.</t>
  </si>
  <si>
    <t>mzdy,platy,ostat.os.vyrov.</t>
  </si>
  <si>
    <t>9 ludí</t>
  </si>
  <si>
    <t>energie, voda a komunikácie</t>
  </si>
  <si>
    <t>PHM,servis</t>
  </si>
  <si>
    <t>Rutinná a štandardná údržba</t>
  </si>
  <si>
    <t>pozáručný servis kam.systému</t>
  </si>
  <si>
    <t>transfery</t>
  </si>
  <si>
    <t>03.2.0.</t>
  </si>
  <si>
    <t>Požiarna ochrana</t>
  </si>
  <si>
    <t xml:space="preserve">Služby </t>
  </si>
  <si>
    <t>dotacia</t>
  </si>
  <si>
    <t>04.1.2.</t>
  </si>
  <si>
    <t>Všeob.prac.oblasť-aktiv. č.</t>
  </si>
  <si>
    <t>610,620,</t>
  </si>
  <si>
    <t>mzdy,odvody</t>
  </si>
  <si>
    <t>04.4.3.</t>
  </si>
  <si>
    <t>Výstavba</t>
  </si>
  <si>
    <t>Služby-územný plán</t>
  </si>
  <si>
    <t>04.5.1.</t>
  </si>
  <si>
    <t>Cestná doprava</t>
  </si>
  <si>
    <t>Transfery-MHD</t>
  </si>
  <si>
    <t>04.7.3.</t>
  </si>
  <si>
    <t>Cestovný ruch</t>
  </si>
  <si>
    <t>05.1.0.</t>
  </si>
  <si>
    <t>Nakladanie s odpadmi</t>
  </si>
  <si>
    <t>nájom nádob</t>
  </si>
  <si>
    <t>05.2.0.</t>
  </si>
  <si>
    <t>Nakladanie s odpad. vodami</t>
  </si>
  <si>
    <t>zrážkové vody</t>
  </si>
  <si>
    <t>05.4.0.</t>
  </si>
  <si>
    <t>Ochrana prírody</t>
  </si>
  <si>
    <t>transfer - ochrana prírody</t>
  </si>
  <si>
    <t>06.1.0.</t>
  </si>
  <si>
    <t>Rozvoj bývania</t>
  </si>
  <si>
    <t>transfer bytové hospodárstvo</t>
  </si>
  <si>
    <t>opravy buniek</t>
  </si>
  <si>
    <t>06.2.0.</t>
  </si>
  <si>
    <t>Rozvoj obcí</t>
  </si>
  <si>
    <t>dopravné - prac.stroje</t>
  </si>
  <si>
    <t>údržba prac.strojov</t>
  </si>
  <si>
    <t>prenájom pozemkov</t>
  </si>
  <si>
    <t>opravy budov</t>
  </si>
  <si>
    <t>635006  1</t>
  </si>
  <si>
    <t>údržba - ihriská</t>
  </si>
  <si>
    <t>635006  11</t>
  </si>
  <si>
    <t>oprava budovy MsU</t>
  </si>
  <si>
    <t>výmena časti okien</t>
  </si>
  <si>
    <t>WC</t>
  </si>
  <si>
    <t>635006  2</t>
  </si>
  <si>
    <t>verejná zeleň-služby</t>
  </si>
  <si>
    <t>635006  3</t>
  </si>
  <si>
    <t>verejná zelen - úprava parkov</t>
  </si>
  <si>
    <t>635006  4</t>
  </si>
  <si>
    <t>údržba-verejné priestanstvo</t>
  </si>
  <si>
    <t>635006  5</t>
  </si>
  <si>
    <t>údržba-mestský rozhlas</t>
  </si>
  <si>
    <t>všeob.služby-čistenie mesta</t>
  </si>
  <si>
    <t>Kafendova rôzne</t>
  </si>
  <si>
    <t>špec.služby-revízie</t>
  </si>
  <si>
    <t>637005  1</t>
  </si>
  <si>
    <t>špec.služby-pož.technik</t>
  </si>
  <si>
    <t>06.4.0.</t>
  </si>
  <si>
    <t>Verejné osvetlenie</t>
  </si>
  <si>
    <t>el. energia</t>
  </si>
  <si>
    <t>vianočná výzdoba</t>
  </si>
  <si>
    <t>doplnenie svietidiel</t>
  </si>
  <si>
    <t>06.6.0.</t>
  </si>
  <si>
    <t>Bývanie a obč.vybavenosť</t>
  </si>
  <si>
    <t>08.1.0.</t>
  </si>
  <si>
    <t>Rekreačné a športové služby</t>
  </si>
  <si>
    <t>energie</t>
  </si>
  <si>
    <t>642001 1</t>
  </si>
  <si>
    <t>kúpalisko dotácia</t>
  </si>
  <si>
    <t>kúpalisko údržba</t>
  </si>
  <si>
    <t>08.2.0.</t>
  </si>
  <si>
    <t>Kultúrne služby</t>
  </si>
  <si>
    <t>mzdy,platy a ostatné vyrov.</t>
  </si>
  <si>
    <t>poistné a príspevok do poist.</t>
  </si>
  <si>
    <t>prepravné</t>
  </si>
  <si>
    <t>dopravné</t>
  </si>
  <si>
    <t>monografia</t>
  </si>
  <si>
    <t xml:space="preserve">transfery </t>
  </si>
  <si>
    <t>dotácie, náhrada mz</t>
  </si>
  <si>
    <t>Guleja</t>
  </si>
  <si>
    <t>08.4.0.</t>
  </si>
  <si>
    <t>Iné spoloč.služby (pohrebníctvo)</t>
  </si>
  <si>
    <t xml:space="preserve">mzdy  </t>
  </si>
  <si>
    <t xml:space="preserve">poistné </t>
  </si>
  <si>
    <t>opravy a údržba</t>
  </si>
  <si>
    <t>prenájom pozemku</t>
  </si>
  <si>
    <t>transfery-náhrada mzdy</t>
  </si>
  <si>
    <t>09.1.1.1.</t>
  </si>
  <si>
    <t>Predškolská výchova-MŠ</t>
  </si>
  <si>
    <t>mzdy</t>
  </si>
  <si>
    <t>naše zdroje aj ŠR</t>
  </si>
  <si>
    <t>nájom</t>
  </si>
  <si>
    <t xml:space="preserve"> transfery náhrada príjmu</t>
  </si>
  <si>
    <t>09.5.0.</t>
  </si>
  <si>
    <t>Vzdelávanie</t>
  </si>
  <si>
    <t>09.5.0.4.</t>
  </si>
  <si>
    <t>ZŠ MRS projekt vzdelávania</t>
  </si>
  <si>
    <t>610,620,630</t>
  </si>
  <si>
    <t>mzdy,odvody,materiál</t>
  </si>
  <si>
    <t>09.5.0.2.</t>
  </si>
  <si>
    <t>CVČ Domino</t>
  </si>
  <si>
    <t>630  z toho</t>
  </si>
  <si>
    <t>energia</t>
  </si>
  <si>
    <t>voda</t>
  </si>
  <si>
    <t>telefon</t>
  </si>
  <si>
    <t>interierové vybavenie</t>
  </si>
  <si>
    <t>výpočtová technika</t>
  </si>
  <si>
    <t>materiál -krúžky,tábory</t>
  </si>
  <si>
    <t>SaSŠ</t>
  </si>
  <si>
    <t>vzdelávacie poukazy</t>
  </si>
  <si>
    <t>vzdekávacie poukazy r.2008</t>
  </si>
  <si>
    <t>CVC akcie</t>
  </si>
  <si>
    <t>krúžky prepravné</t>
  </si>
  <si>
    <t>opravy</t>
  </si>
  <si>
    <t>vzdel.poukazy r.2008 nájom</t>
  </si>
  <si>
    <t>revízie</t>
  </si>
  <si>
    <t>krúžky poplatky</t>
  </si>
  <si>
    <t>stravovanie</t>
  </si>
  <si>
    <t>prídel do sociálneho fondu</t>
  </si>
  <si>
    <t>dohody</t>
  </si>
  <si>
    <t>náhrada príjmu</t>
  </si>
  <si>
    <t>09,1,2,</t>
  </si>
  <si>
    <t>Vzdelávanie ZS</t>
  </si>
  <si>
    <t>účel.dotácia na správu objektov</t>
  </si>
  <si>
    <t>09.6.0.1</t>
  </si>
  <si>
    <t xml:space="preserve">Školské stravovanie v MŠ </t>
  </si>
  <si>
    <t xml:space="preserve">materiál  </t>
  </si>
  <si>
    <t>10.2.0.</t>
  </si>
  <si>
    <t>Zariadenia sociál.služieb</t>
  </si>
  <si>
    <t>mzdy - DOS</t>
  </si>
  <si>
    <t>poistné - DOS</t>
  </si>
  <si>
    <t xml:space="preserve">mzdy - </t>
  </si>
  <si>
    <t xml:space="preserve">odvody </t>
  </si>
  <si>
    <t>10.4.0.</t>
  </si>
  <si>
    <t>Zariadenia soc.služieb-deti</t>
  </si>
  <si>
    <t>tranfery záškoláci</t>
  </si>
  <si>
    <t>transfery sociálna ochrana detí</t>
  </si>
  <si>
    <t>10.7.0..</t>
  </si>
  <si>
    <t>Dávky soc.pomoci</t>
  </si>
  <si>
    <t>Spolu bežné výdavky</t>
  </si>
  <si>
    <t>Kapitálové výdavky</t>
  </si>
  <si>
    <t>snehová freza</t>
  </si>
  <si>
    <t>rekonštrukcia budovy MsU</t>
  </si>
  <si>
    <t>cez Byvaterm</t>
  </si>
  <si>
    <t>04.3.6.</t>
  </si>
  <si>
    <t>Kriváň</t>
  </si>
  <si>
    <t>nákup pozemkov</t>
  </si>
  <si>
    <t>nákup budovy</t>
  </si>
  <si>
    <t>projekty</t>
  </si>
  <si>
    <t>rekonštrukcia stavieb – zastávka</t>
  </si>
  <si>
    <t>bytový dom</t>
  </si>
  <si>
    <t>Spolu kapitál.výdavky</t>
  </si>
  <si>
    <t>Finančné operácie</t>
  </si>
  <si>
    <t>Verejný dlh (splátky úverov)</t>
  </si>
  <si>
    <t>splátky istiny tuzems.úverov</t>
  </si>
  <si>
    <t>821005 1</t>
  </si>
  <si>
    <t>municipál. Úver</t>
  </si>
  <si>
    <t>821005 2</t>
  </si>
  <si>
    <t>dodavateľský úver 2006</t>
  </si>
  <si>
    <t>dodavateľský úver 2007</t>
  </si>
  <si>
    <t>01.1.1.</t>
  </si>
  <si>
    <t>zábezpeka</t>
  </si>
  <si>
    <t xml:space="preserve">MsP </t>
  </si>
  <si>
    <t>leasing</t>
  </si>
  <si>
    <t>leasing pracovné stroje – traktor</t>
  </si>
  <si>
    <t>Spolu fin.operácie</t>
  </si>
  <si>
    <t>Výdavky spolu mesto</t>
  </si>
  <si>
    <t>610.620.630</t>
  </si>
  <si>
    <t>Rozpočtové organizácie</t>
  </si>
  <si>
    <t>DDS</t>
  </si>
  <si>
    <t>ZUŠ-mzdy,odvody,prevádzka</t>
  </si>
  <si>
    <t>ZUŠ kapitál.výdavky</t>
  </si>
  <si>
    <t>ŠKD-mzdy,odvody,prevádzka-SŠ</t>
  </si>
  <si>
    <t>ŠKD-mzdy,odvody,prev.-H.Zelinová</t>
  </si>
  <si>
    <t>Spojená škola - MŠ</t>
  </si>
  <si>
    <t>ŠJ   MRŠ (škôlka)</t>
  </si>
  <si>
    <t xml:space="preserve"> ŠJ MRS - ZS</t>
  </si>
  <si>
    <t>SJ MRS - MŠ</t>
  </si>
  <si>
    <t>ŠJ  MRS-ZS,gymnázium</t>
  </si>
  <si>
    <t>ŠJ MRS dôchodcovia</t>
  </si>
  <si>
    <t>ŠJ ZS H.Zelinovej</t>
  </si>
  <si>
    <t>ZŠ  H.Zelinovej</t>
  </si>
  <si>
    <t>Spojená škola - ZŠ</t>
  </si>
  <si>
    <t>Spojená škola-gymnázium</t>
  </si>
  <si>
    <t>obnova technológii</t>
  </si>
  <si>
    <t>ŠJ ZŠ kap.výdavky</t>
  </si>
  <si>
    <t>Výdavky RO spolu</t>
  </si>
  <si>
    <t>Spojená škola - gymnázium</t>
  </si>
  <si>
    <t>CVC Domino</t>
  </si>
  <si>
    <t>Výdavky spoluRO</t>
  </si>
  <si>
    <t>Výdavky spolu</t>
  </si>
  <si>
    <t>fin.výnos</t>
  </si>
  <si>
    <t>08,4,0</t>
  </si>
  <si>
    <t>Iné spol.služby (pohrebníctvo)</t>
  </si>
  <si>
    <t>chodník Karvaša-Blahovca časť</t>
  </si>
  <si>
    <t>výstavba plota</t>
  </si>
  <si>
    <t>odstupné, PN, odchodné</t>
  </si>
  <si>
    <t>odevy, vyb.kanc.,výstroj</t>
  </si>
  <si>
    <t>výruby</t>
  </si>
  <si>
    <t>mzdy- sezonni prac.</t>
  </si>
  <si>
    <t>poistné - sezonni prac.</t>
  </si>
  <si>
    <t xml:space="preserve">materiál - </t>
  </si>
  <si>
    <t>priemys.pračka - FC</t>
  </si>
  <si>
    <t>09.1.1.</t>
  </si>
  <si>
    <t>Vzdelanie</t>
  </si>
  <si>
    <t>kúpa budov MŠ</t>
  </si>
  <si>
    <t>rekonštrukcia MS FR.p.</t>
  </si>
  <si>
    <t xml:space="preserve">                                                   II.pracovný návrh  rozpočtu na roky 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</si>
</sst>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7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/>
    <xf numFmtId="2" fontId="3" fillId="2" borderId="0" xfId="0" applyNumberFormat="1" applyFont="1" applyFill="1"/>
    <xf numFmtId="2" fontId="4" fillId="2" borderId="0" xfId="0" applyNumberFormat="1" applyFont="1" applyFill="1" applyBorder="1"/>
    <xf numFmtId="0" fontId="5" fillId="2" borderId="0" xfId="0" applyFont="1" applyFill="1"/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2" fontId="5" fillId="2" borderId="0" xfId="0" applyNumberFormat="1" applyFont="1" applyFill="1"/>
    <xf numFmtId="2" fontId="7" fillId="2" borderId="0" xfId="0" applyNumberFormat="1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2" fontId="8" fillId="0" borderId="2" xfId="0" applyNumberFormat="1" applyFont="1" applyBorder="1"/>
    <xf numFmtId="2" fontId="9" fillId="2" borderId="1" xfId="0" applyNumberFormat="1" applyFont="1" applyFill="1" applyBorder="1"/>
    <xf numFmtId="0" fontId="8" fillId="0" borderId="3" xfId="0" applyFont="1" applyBorder="1"/>
    <xf numFmtId="0" fontId="8" fillId="0" borderId="4" xfId="0" applyFont="1" applyFill="1" applyBorder="1" applyAlignment="1">
      <alignment horizontal="center"/>
    </xf>
    <xf numFmtId="0" fontId="5" fillId="0" borderId="5" xfId="0" applyFont="1" applyBorder="1"/>
    <xf numFmtId="0" fontId="8" fillId="0" borderId="2" xfId="0" applyNumberFormat="1" applyFont="1" applyBorder="1"/>
    <xf numFmtId="0" fontId="9" fillId="2" borderId="1" xfId="0" applyNumberFormat="1" applyFont="1" applyFill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Alignment="1">
      <alignment horizontal="left"/>
    </xf>
    <xf numFmtId="2" fontId="5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2" fontId="8" fillId="0" borderId="0" xfId="0" applyNumberFormat="1" applyFont="1"/>
    <xf numFmtId="0" fontId="11" fillId="0" borderId="0" xfId="0" applyFont="1"/>
    <xf numFmtId="0" fontId="12" fillId="0" borderId="0" xfId="0" applyFont="1"/>
    <xf numFmtId="2" fontId="12" fillId="0" borderId="0" xfId="0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2" fontId="5" fillId="0" borderId="2" xfId="0" applyNumberFormat="1" applyFont="1" applyBorder="1"/>
    <xf numFmtId="0" fontId="5" fillId="0" borderId="2" xfId="0" applyNumberFormat="1" applyFont="1" applyBorder="1"/>
    <xf numFmtId="2" fontId="5" fillId="0" borderId="0" xfId="0" applyNumberFormat="1" applyFont="1" applyFill="1" applyBorder="1"/>
    <xf numFmtId="0" fontId="5" fillId="0" borderId="3" xfId="0" applyFont="1" applyBorder="1"/>
    <xf numFmtId="0" fontId="9" fillId="0" borderId="0" xfId="0" applyFont="1"/>
    <xf numFmtId="2" fontId="9" fillId="0" borderId="0" xfId="0" applyNumberFormat="1" applyFont="1"/>
    <xf numFmtId="0" fontId="5" fillId="0" borderId="0" xfId="0" applyFont="1" applyFill="1" applyBorder="1"/>
    <xf numFmtId="0" fontId="8" fillId="0" borderId="0" xfId="0" applyFont="1" applyFill="1" applyBorder="1"/>
    <xf numFmtId="3" fontId="5" fillId="0" borderId="0" xfId="0" applyNumberFormat="1" applyFont="1" applyAlignment="1">
      <alignment horizontal="left"/>
    </xf>
    <xf numFmtId="2" fontId="13" fillId="0" borderId="0" xfId="0" applyNumberFormat="1" applyFont="1"/>
    <xf numFmtId="0" fontId="13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NumberFormat="1" applyFont="1" applyBorder="1"/>
    <xf numFmtId="0" fontId="9" fillId="2" borderId="0" xfId="0" applyNumberFormat="1" applyFont="1" applyFill="1" applyBorder="1"/>
    <xf numFmtId="0" fontId="5" fillId="0" borderId="0" xfId="0" applyFont="1" applyBorder="1"/>
    <xf numFmtId="2" fontId="8" fillId="0" borderId="0" xfId="0" applyNumberFormat="1" applyFont="1" applyFill="1" applyBorder="1"/>
    <xf numFmtId="0" fontId="14" fillId="0" borderId="1" xfId="0" applyFont="1" applyBorder="1" applyAlignment="1">
      <alignment horizontal="left"/>
    </xf>
    <xf numFmtId="0" fontId="12" fillId="0" borderId="1" xfId="0" applyFont="1" applyBorder="1"/>
    <xf numFmtId="2" fontId="12" fillId="0" borderId="0" xfId="0" applyNumberFormat="1" applyFont="1" applyBorder="1"/>
    <xf numFmtId="2" fontId="9" fillId="2" borderId="0" xfId="0" applyNumberFormat="1" applyFont="1" applyFill="1" applyBorder="1"/>
    <xf numFmtId="0" fontId="12" fillId="0" borderId="3" xfId="0" applyFont="1" applyBorder="1"/>
    <xf numFmtId="0" fontId="12" fillId="0" borderId="0" xfId="0" applyNumberFormat="1" applyFont="1" applyBorder="1"/>
    <xf numFmtId="0" fontId="5" fillId="0" borderId="0" xfId="0" applyFont="1" applyBorder="1" applyAlignment="1">
      <alignment horizontal="left"/>
    </xf>
    <xf numFmtId="2" fontId="8" fillId="0" borderId="0" xfId="0" applyNumberFormat="1" applyFont="1" applyBorder="1"/>
    <xf numFmtId="0" fontId="12" fillId="0" borderId="0" xfId="0" applyFont="1" applyAlignment="1">
      <alignment horizontal="left"/>
    </xf>
    <xf numFmtId="2" fontId="5" fillId="2" borderId="1" xfId="0" applyNumberFormat="1" applyFont="1" applyFill="1" applyBorder="1"/>
    <xf numFmtId="0" fontId="13" fillId="0" borderId="0" xfId="0" applyFont="1" applyAlignment="1">
      <alignment horizontal="left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left"/>
    </xf>
    <xf numFmtId="0" fontId="15" fillId="0" borderId="0" xfId="0" applyFont="1"/>
    <xf numFmtId="0" fontId="3" fillId="0" borderId="0" xfId="0" applyFont="1"/>
    <xf numFmtId="2" fontId="3" fillId="0" borderId="0" xfId="0" applyNumberFormat="1" applyFont="1"/>
    <xf numFmtId="2" fontId="7" fillId="2" borderId="1" xfId="0" applyNumberFormat="1" applyFont="1" applyFill="1" applyBorder="1"/>
    <xf numFmtId="2" fontId="4" fillId="0" borderId="0" xfId="0" applyNumberFormat="1" applyFont="1"/>
    <xf numFmtId="4" fontId="5" fillId="0" borderId="0" xfId="0" applyNumberFormat="1" applyFont="1"/>
    <xf numFmtId="0" fontId="16" fillId="0" borderId="0" xfId="0" applyFont="1"/>
    <xf numFmtId="2" fontId="4" fillId="2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42"/>
  <sheetViews>
    <sheetView tabSelected="1" topLeftCell="A98" workbookViewId="0">
      <selection activeCell="B2" sqref="B2"/>
    </sheetView>
  </sheetViews>
  <sheetFormatPr defaultRowHeight="15" x14ac:dyDescent="0.2"/>
  <cols>
    <col min="1" max="1" width="0.140625" style="6" customWidth="1"/>
    <col min="2" max="2" width="12.42578125" style="22" customWidth="1"/>
    <col min="3" max="3" width="29.5703125" style="6" customWidth="1"/>
    <col min="4" max="4" width="0" style="6" hidden="1" customWidth="1"/>
    <col min="5" max="6" width="11.85546875" style="6" customWidth="1"/>
    <col min="7" max="8" width="11.28515625" style="23" customWidth="1"/>
    <col min="9" max="9" width="12.42578125" style="67" customWidth="1"/>
    <col min="10" max="10" width="12.28515625" style="6" customWidth="1"/>
    <col min="11" max="11" width="11.7109375" style="6" customWidth="1"/>
    <col min="12" max="12" width="18.5703125" style="6" customWidth="1"/>
    <col min="13" max="16384" width="9.140625" style="6"/>
  </cols>
  <sheetData>
    <row r="1" spans="2:13" ht="18.75" x14ac:dyDescent="0.3">
      <c r="B1" s="1" t="s">
        <v>264</v>
      </c>
      <c r="C1" s="2"/>
      <c r="D1" s="2"/>
      <c r="E1" s="2"/>
      <c r="F1" s="2"/>
      <c r="G1" s="3"/>
      <c r="H1" s="3"/>
      <c r="I1" s="4"/>
      <c r="J1" s="5"/>
      <c r="K1" s="5"/>
      <c r="L1" s="5"/>
    </row>
    <row r="2" spans="2:13" ht="18.75" x14ac:dyDescent="0.3">
      <c r="B2" s="7" t="s">
        <v>0</v>
      </c>
      <c r="C2" s="2"/>
      <c r="D2" s="2"/>
      <c r="E2" s="2"/>
      <c r="F2" s="2"/>
      <c r="G2" s="3"/>
      <c r="H2" s="3"/>
      <c r="I2" s="4"/>
      <c r="J2" s="5"/>
      <c r="K2" s="5"/>
      <c r="L2" s="5"/>
    </row>
    <row r="3" spans="2:13" ht="18" x14ac:dyDescent="0.25">
      <c r="B3" s="7" t="s">
        <v>1</v>
      </c>
      <c r="C3" s="8"/>
      <c r="D3" s="8"/>
      <c r="E3" s="8"/>
      <c r="F3" s="8"/>
      <c r="G3" s="9"/>
      <c r="H3" s="9"/>
      <c r="I3" s="10"/>
      <c r="J3" s="5"/>
      <c r="K3" s="5"/>
      <c r="L3" s="5"/>
    </row>
    <row r="4" spans="2:13" x14ac:dyDescent="0.2">
      <c r="B4" s="7"/>
      <c r="C4" s="5"/>
      <c r="D4" s="5"/>
      <c r="E4" s="5"/>
      <c r="F4" s="5"/>
      <c r="G4" s="9"/>
      <c r="H4" s="9"/>
      <c r="I4" s="10"/>
      <c r="J4" s="5"/>
      <c r="K4" s="5"/>
      <c r="L4" s="5"/>
    </row>
    <row r="5" spans="2:13" x14ac:dyDescent="0.2">
      <c r="B5" s="11" t="s">
        <v>2</v>
      </c>
      <c r="C5" s="12" t="s">
        <v>3</v>
      </c>
      <c r="D5" s="12" t="s">
        <v>4</v>
      </c>
      <c r="E5" s="12" t="s">
        <v>4</v>
      </c>
      <c r="F5" s="12" t="s">
        <v>4</v>
      </c>
      <c r="G5" s="13" t="s">
        <v>5</v>
      </c>
      <c r="H5" s="13" t="s">
        <v>6</v>
      </c>
      <c r="I5" s="14" t="s">
        <v>7</v>
      </c>
      <c r="J5" s="15" t="s">
        <v>8</v>
      </c>
      <c r="K5" s="12" t="s">
        <v>5</v>
      </c>
      <c r="L5" s="16" t="s">
        <v>9</v>
      </c>
      <c r="M5" s="17"/>
    </row>
    <row r="6" spans="2:13" x14ac:dyDescent="0.2">
      <c r="B6" s="11" t="s">
        <v>10</v>
      </c>
      <c r="C6" s="12"/>
      <c r="D6" s="12">
        <v>2013</v>
      </c>
      <c r="E6" s="12">
        <v>2015</v>
      </c>
      <c r="F6" s="12">
        <v>2016</v>
      </c>
      <c r="G6" s="18">
        <v>2017</v>
      </c>
      <c r="H6" s="18">
        <v>2017</v>
      </c>
      <c r="I6" s="19">
        <v>2018</v>
      </c>
      <c r="J6" s="15">
        <v>2018</v>
      </c>
      <c r="K6" s="12">
        <v>2018</v>
      </c>
      <c r="L6" s="20"/>
      <c r="M6" s="21"/>
    </row>
    <row r="7" spans="2:13" ht="12.75" x14ac:dyDescent="0.2">
      <c r="I7" s="23"/>
    </row>
    <row r="8" spans="2:13" x14ac:dyDescent="0.25">
      <c r="B8" s="22">
        <v>600</v>
      </c>
      <c r="C8" s="24" t="s">
        <v>11</v>
      </c>
      <c r="I8" s="23"/>
    </row>
    <row r="9" spans="2:13" ht="12.75" hidden="1" x14ac:dyDescent="0.2">
      <c r="I9" s="23"/>
    </row>
    <row r="10" spans="2:13" ht="12.75" x14ac:dyDescent="0.2">
      <c r="B10" s="25" t="s">
        <v>12</v>
      </c>
      <c r="C10" s="26" t="s">
        <v>13</v>
      </c>
      <c r="D10" s="27">
        <v>764.78</v>
      </c>
      <c r="E10" s="27">
        <f t="shared" ref="E10:K10" si="0">E21+E29+E31+E34+E53+E57+E11+E12+E14+E13</f>
        <v>793.78000000000009</v>
      </c>
      <c r="F10" s="27">
        <f t="shared" si="0"/>
        <v>845.88</v>
      </c>
      <c r="G10" s="27">
        <f t="shared" si="0"/>
        <v>903.56000000000006</v>
      </c>
      <c r="H10" s="27">
        <f t="shared" si="0"/>
        <v>903.56000000000006</v>
      </c>
      <c r="I10" s="27">
        <f t="shared" si="0"/>
        <v>932.86</v>
      </c>
      <c r="J10" s="27">
        <f t="shared" si="0"/>
        <v>946.26</v>
      </c>
      <c r="K10" s="27">
        <f t="shared" si="0"/>
        <v>0</v>
      </c>
    </row>
    <row r="11" spans="2:13" ht="12.75" x14ac:dyDescent="0.2">
      <c r="B11" s="22">
        <v>610</v>
      </c>
      <c r="C11" s="6" t="s">
        <v>14</v>
      </c>
      <c r="D11" s="6">
        <v>404.85</v>
      </c>
      <c r="E11" s="6">
        <v>415.5</v>
      </c>
      <c r="F11" s="6">
        <v>450.45</v>
      </c>
      <c r="G11" s="23">
        <v>475</v>
      </c>
      <c r="H11" s="23">
        <v>474.15</v>
      </c>
      <c r="I11" s="23">
        <v>510</v>
      </c>
      <c r="J11" s="23">
        <v>515</v>
      </c>
      <c r="K11" s="23"/>
    </row>
    <row r="12" spans="2:13" ht="12.75" x14ac:dyDescent="0.2">
      <c r="B12" s="22">
        <v>620</v>
      </c>
      <c r="C12" s="6" t="s">
        <v>15</v>
      </c>
      <c r="D12" s="6">
        <v>145.38</v>
      </c>
      <c r="E12" s="6">
        <v>146.19999999999999</v>
      </c>
      <c r="F12" s="6">
        <v>156.83000000000001</v>
      </c>
      <c r="G12" s="23">
        <v>168</v>
      </c>
      <c r="H12" s="23">
        <v>168.85</v>
      </c>
      <c r="I12" s="23">
        <v>180</v>
      </c>
      <c r="J12" s="23">
        <v>185</v>
      </c>
      <c r="K12" s="23"/>
    </row>
    <row r="13" spans="2:13" ht="12.75" x14ac:dyDescent="0.2">
      <c r="B13" s="22">
        <v>631</v>
      </c>
      <c r="C13" s="6" t="s">
        <v>16</v>
      </c>
      <c r="E13" s="6">
        <v>0.78</v>
      </c>
      <c r="F13" s="6">
        <v>1.39</v>
      </c>
      <c r="G13" s="23">
        <v>1.5</v>
      </c>
      <c r="H13" s="23">
        <v>1.5</v>
      </c>
      <c r="I13" s="23">
        <v>1.5</v>
      </c>
      <c r="J13" s="23">
        <v>1.5</v>
      </c>
      <c r="K13" s="23"/>
    </row>
    <row r="14" spans="2:13" ht="12.75" x14ac:dyDescent="0.2">
      <c r="B14" s="22">
        <v>632</v>
      </c>
      <c r="C14" s="6" t="s">
        <v>17</v>
      </c>
      <c r="E14" s="6">
        <v>73.88</v>
      </c>
      <c r="F14" s="6">
        <v>70.58</v>
      </c>
      <c r="G14" s="23">
        <v>87.2</v>
      </c>
      <c r="H14" s="23">
        <v>87.2</v>
      </c>
      <c r="I14" s="23">
        <v>85.2</v>
      </c>
      <c r="J14" s="23">
        <v>88.2</v>
      </c>
      <c r="K14" s="23"/>
    </row>
    <row r="15" spans="2:13" ht="12.75" hidden="1" x14ac:dyDescent="0.2">
      <c r="I15" s="23"/>
    </row>
    <row r="16" spans="2:13" ht="12.75" hidden="1" x14ac:dyDescent="0.2">
      <c r="I16" s="23"/>
    </row>
    <row r="17" spans="2:14" ht="12.75" hidden="1" x14ac:dyDescent="0.2">
      <c r="I17" s="23"/>
    </row>
    <row r="18" spans="2:14" ht="12.75" hidden="1" x14ac:dyDescent="0.2">
      <c r="I18" s="23"/>
    </row>
    <row r="19" spans="2:14" ht="12.75" hidden="1" x14ac:dyDescent="0.2">
      <c r="I19" s="23"/>
    </row>
    <row r="20" spans="2:14" ht="12.75" hidden="1" x14ac:dyDescent="0.2">
      <c r="I20" s="23"/>
    </row>
    <row r="21" spans="2:14" ht="12.75" x14ac:dyDescent="0.2">
      <c r="B21" s="22">
        <v>633</v>
      </c>
      <c r="C21" s="6" t="s">
        <v>18</v>
      </c>
      <c r="E21" s="6">
        <v>21.1</v>
      </c>
      <c r="F21" s="6">
        <v>29.16</v>
      </c>
      <c r="G21" s="23">
        <v>28.4</v>
      </c>
      <c r="H21" s="23">
        <v>28.4</v>
      </c>
      <c r="I21" s="23">
        <v>21.8</v>
      </c>
      <c r="J21" s="23">
        <v>21.8</v>
      </c>
      <c r="K21" s="23"/>
    </row>
    <row r="22" spans="2:14" ht="12.75" hidden="1" x14ac:dyDescent="0.2">
      <c r="I22" s="23"/>
      <c r="L22" s="28" t="s">
        <v>19</v>
      </c>
    </row>
    <row r="23" spans="2:14" ht="12.75" hidden="1" x14ac:dyDescent="0.2">
      <c r="I23" s="23"/>
      <c r="L23" s="28" t="s">
        <v>20</v>
      </c>
      <c r="M23" s="28"/>
      <c r="N23" s="28"/>
    </row>
    <row r="24" spans="2:14" ht="12.75" hidden="1" x14ac:dyDescent="0.2">
      <c r="I24" s="23"/>
    </row>
    <row r="25" spans="2:14" ht="12.75" hidden="1" x14ac:dyDescent="0.2">
      <c r="I25" s="23"/>
    </row>
    <row r="26" spans="2:14" ht="12.75" hidden="1" x14ac:dyDescent="0.2">
      <c r="I26" s="23"/>
      <c r="L26" s="28" t="s">
        <v>21</v>
      </c>
    </row>
    <row r="27" spans="2:14" ht="12.75" hidden="1" x14ac:dyDescent="0.2">
      <c r="I27" s="23"/>
      <c r="L27" s="28"/>
    </row>
    <row r="28" spans="2:14" ht="12.75" hidden="1" x14ac:dyDescent="0.2">
      <c r="I28" s="23"/>
    </row>
    <row r="29" spans="2:14" ht="12.75" x14ac:dyDescent="0.2">
      <c r="B29" s="22">
        <v>634</v>
      </c>
      <c r="C29" s="6" t="s">
        <v>22</v>
      </c>
      <c r="D29" s="29">
        <v>8.3800000000000008</v>
      </c>
      <c r="E29" s="6">
        <v>7.82</v>
      </c>
      <c r="F29" s="6">
        <v>7.88</v>
      </c>
      <c r="G29" s="23">
        <v>9</v>
      </c>
      <c r="H29" s="23">
        <v>9</v>
      </c>
      <c r="I29" s="30">
        <v>9</v>
      </c>
      <c r="J29" s="23">
        <v>9</v>
      </c>
      <c r="K29" s="30"/>
      <c r="L29" s="28" t="s">
        <v>23</v>
      </c>
    </row>
    <row r="30" spans="2:14" ht="12.75" hidden="1" x14ac:dyDescent="0.2">
      <c r="I30" s="23"/>
    </row>
    <row r="31" spans="2:14" ht="12.75" x14ac:dyDescent="0.2">
      <c r="B31" s="22">
        <v>635</v>
      </c>
      <c r="C31" s="6" t="s">
        <v>24</v>
      </c>
      <c r="D31" s="29">
        <v>8</v>
      </c>
      <c r="E31" s="6">
        <v>10.34</v>
      </c>
      <c r="F31" s="6">
        <v>12.3</v>
      </c>
      <c r="G31" s="23">
        <v>14.9</v>
      </c>
      <c r="H31" s="23">
        <v>14.9</v>
      </c>
      <c r="I31" s="30">
        <v>10.4</v>
      </c>
      <c r="J31" s="6">
        <v>10.4</v>
      </c>
      <c r="K31" s="29"/>
      <c r="L31" s="28" t="s">
        <v>25</v>
      </c>
    </row>
    <row r="32" spans="2:14" hidden="1" x14ac:dyDescent="0.2">
      <c r="B32" s="31"/>
      <c r="C32" s="32"/>
      <c r="D32" s="12"/>
      <c r="E32" s="12"/>
      <c r="F32" s="12"/>
      <c r="G32" s="33"/>
      <c r="H32" s="33"/>
      <c r="I32" s="14"/>
      <c r="J32" s="15"/>
      <c r="K32" s="12" t="s">
        <v>26</v>
      </c>
      <c r="L32" s="16" t="s">
        <v>9</v>
      </c>
    </row>
    <row r="33" spans="2:12" hidden="1" x14ac:dyDescent="0.2">
      <c r="B33" s="31"/>
      <c r="C33" s="32"/>
      <c r="D33" s="12"/>
      <c r="E33" s="12"/>
      <c r="F33" s="12"/>
      <c r="G33" s="34"/>
      <c r="H33" s="34"/>
      <c r="I33" s="19"/>
      <c r="J33" s="15"/>
      <c r="K33" s="12">
        <v>2016</v>
      </c>
      <c r="L33" s="20"/>
    </row>
    <row r="34" spans="2:12" ht="12.75" x14ac:dyDescent="0.2">
      <c r="B34" s="22">
        <v>637</v>
      </c>
      <c r="C34" s="6" t="s">
        <v>27</v>
      </c>
      <c r="D34" s="29">
        <v>103.24</v>
      </c>
      <c r="E34" s="6">
        <v>110.05</v>
      </c>
      <c r="F34" s="6">
        <v>96.71</v>
      </c>
      <c r="G34" s="23">
        <v>110.74</v>
      </c>
      <c r="H34" s="23">
        <v>110.74</v>
      </c>
      <c r="I34" s="30">
        <v>111.14</v>
      </c>
      <c r="J34" s="6">
        <v>111.54</v>
      </c>
      <c r="K34" s="29"/>
    </row>
    <row r="35" spans="2:12" ht="12.75" hidden="1" x14ac:dyDescent="0.2">
      <c r="I35" s="23"/>
    </row>
    <row r="36" spans="2:12" ht="12.75" hidden="1" x14ac:dyDescent="0.2">
      <c r="I36" s="23"/>
    </row>
    <row r="37" spans="2:12" ht="12.75" hidden="1" x14ac:dyDescent="0.2">
      <c r="I37" s="23"/>
    </row>
    <row r="38" spans="2:12" ht="12.75" hidden="1" x14ac:dyDescent="0.2">
      <c r="G38" s="35"/>
      <c r="H38" s="35"/>
      <c r="I38" s="35"/>
      <c r="L38" s="28" t="s">
        <v>28</v>
      </c>
    </row>
    <row r="39" spans="2:12" ht="12.75" hidden="1" x14ac:dyDescent="0.2">
      <c r="B39" s="31"/>
      <c r="C39" s="32"/>
      <c r="D39" s="12"/>
      <c r="E39" s="12"/>
      <c r="F39" s="12"/>
      <c r="G39" s="13"/>
      <c r="H39" s="13"/>
      <c r="I39" s="13"/>
      <c r="J39" s="36"/>
      <c r="K39" s="12"/>
      <c r="L39" s="28"/>
    </row>
    <row r="40" spans="2:12" ht="12.75" hidden="1" x14ac:dyDescent="0.2">
      <c r="B40" s="31"/>
      <c r="C40" s="32"/>
      <c r="D40" s="12"/>
      <c r="E40" s="12"/>
      <c r="F40" s="12"/>
      <c r="G40" s="13"/>
      <c r="H40" s="13"/>
      <c r="I40" s="13"/>
      <c r="J40" s="36"/>
      <c r="K40" s="12"/>
      <c r="L40" s="28"/>
    </row>
    <row r="41" spans="2:12" ht="12.75" hidden="1" x14ac:dyDescent="0.2">
      <c r="I41" s="23"/>
      <c r="L41" s="6" t="s">
        <v>29</v>
      </c>
    </row>
    <row r="42" spans="2:12" ht="12.75" hidden="1" x14ac:dyDescent="0.2">
      <c r="I42" s="23"/>
    </row>
    <row r="43" spans="2:12" ht="12.75" hidden="1" x14ac:dyDescent="0.2">
      <c r="I43" s="23"/>
    </row>
    <row r="44" spans="2:12" ht="12.75" hidden="1" x14ac:dyDescent="0.2">
      <c r="I44" s="23"/>
    </row>
    <row r="45" spans="2:12" ht="12.75" hidden="1" x14ac:dyDescent="0.2">
      <c r="I45" s="23"/>
      <c r="L45" s="28" t="s">
        <v>30</v>
      </c>
    </row>
    <row r="46" spans="2:12" ht="12.75" hidden="1" x14ac:dyDescent="0.2">
      <c r="I46" s="23"/>
    </row>
    <row r="47" spans="2:12" ht="12.75" hidden="1" x14ac:dyDescent="0.2">
      <c r="I47" s="23"/>
    </row>
    <row r="48" spans="2:12" ht="12.75" hidden="1" x14ac:dyDescent="0.2">
      <c r="I48" s="23"/>
    </row>
    <row r="49" spans="2:12" ht="12.75" hidden="1" x14ac:dyDescent="0.2">
      <c r="I49" s="23"/>
    </row>
    <row r="50" spans="2:12" ht="12.75" hidden="1" x14ac:dyDescent="0.2">
      <c r="I50" s="23"/>
    </row>
    <row r="51" spans="2:12" ht="12.75" hidden="1" x14ac:dyDescent="0.2">
      <c r="I51" s="23"/>
    </row>
    <row r="52" spans="2:12" ht="12.75" hidden="1" x14ac:dyDescent="0.2">
      <c r="B52" s="22" t="s">
        <v>31</v>
      </c>
      <c r="C52" s="6" t="s">
        <v>31</v>
      </c>
      <c r="I52" s="23"/>
      <c r="L52" s="6" t="s">
        <v>32</v>
      </c>
    </row>
    <row r="53" spans="2:12" ht="12.75" x14ac:dyDescent="0.2">
      <c r="B53" s="22">
        <v>642</v>
      </c>
      <c r="C53" s="6" t="s">
        <v>33</v>
      </c>
      <c r="D53" s="29">
        <v>3.62</v>
      </c>
      <c r="E53" s="6">
        <v>7.34</v>
      </c>
      <c r="F53" s="6">
        <v>20.350000000000001</v>
      </c>
      <c r="G53" s="26">
        <v>8.82</v>
      </c>
      <c r="H53" s="26">
        <v>8.82</v>
      </c>
      <c r="I53" s="26">
        <v>3.82</v>
      </c>
      <c r="J53" s="6">
        <v>3.82</v>
      </c>
      <c r="K53" s="29"/>
      <c r="L53" s="6" t="s">
        <v>253</v>
      </c>
    </row>
    <row r="54" spans="2:12" ht="12.75" hidden="1" x14ac:dyDescent="0.2">
      <c r="I54" s="23"/>
    </row>
    <row r="55" spans="2:12" ht="12.75" hidden="1" x14ac:dyDescent="0.2">
      <c r="I55" s="23"/>
    </row>
    <row r="56" spans="2:12" ht="12.75" hidden="1" x14ac:dyDescent="0.2">
      <c r="I56" s="23"/>
    </row>
    <row r="57" spans="2:12" ht="12.75" x14ac:dyDescent="0.2">
      <c r="B57" s="22">
        <v>651</v>
      </c>
      <c r="C57" s="6" t="s">
        <v>34</v>
      </c>
      <c r="E57" s="6">
        <v>0.77</v>
      </c>
      <c r="F57" s="6">
        <v>0.23</v>
      </c>
      <c r="G57" s="23">
        <v>0</v>
      </c>
      <c r="H57" s="23">
        <v>0</v>
      </c>
      <c r="I57" s="23">
        <v>0</v>
      </c>
      <c r="J57" s="23">
        <v>0</v>
      </c>
      <c r="L57" s="6" t="s">
        <v>220</v>
      </c>
    </row>
    <row r="58" spans="2:12" ht="12.75" x14ac:dyDescent="0.2">
      <c r="I58" s="23"/>
    </row>
    <row r="59" spans="2:12" ht="12.75" x14ac:dyDescent="0.2">
      <c r="B59" s="25" t="s">
        <v>35</v>
      </c>
      <c r="C59" s="26" t="s">
        <v>36</v>
      </c>
      <c r="D59" s="26">
        <v>4.9000000000000004</v>
      </c>
      <c r="E59" s="26">
        <v>6.46</v>
      </c>
      <c r="F59" s="26">
        <v>7.18</v>
      </c>
      <c r="G59" s="27">
        <v>6.8</v>
      </c>
      <c r="H59" s="27">
        <v>6.8</v>
      </c>
      <c r="I59" s="27">
        <v>6.8</v>
      </c>
      <c r="J59" s="26">
        <v>6.8</v>
      </c>
      <c r="K59" s="26"/>
    </row>
    <row r="60" spans="2:12" ht="12.75" x14ac:dyDescent="0.2">
      <c r="B60" s="22">
        <v>637</v>
      </c>
      <c r="C60" s="6" t="s">
        <v>37</v>
      </c>
      <c r="E60" s="6">
        <v>6.46</v>
      </c>
      <c r="F60" s="6">
        <v>7.18</v>
      </c>
      <c r="G60" s="23">
        <v>6.8</v>
      </c>
      <c r="H60" s="23">
        <v>6.8</v>
      </c>
      <c r="I60" s="23">
        <v>6.8</v>
      </c>
      <c r="J60" s="23">
        <v>6.8</v>
      </c>
      <c r="K60" s="23"/>
    </row>
    <row r="61" spans="2:12" ht="12.75" hidden="1" x14ac:dyDescent="0.2">
      <c r="I61" s="23"/>
    </row>
    <row r="62" spans="2:12" ht="12.75" hidden="1" x14ac:dyDescent="0.2">
      <c r="I62" s="23"/>
    </row>
    <row r="63" spans="2:12" ht="12.75" x14ac:dyDescent="0.2">
      <c r="B63" s="25" t="s">
        <v>38</v>
      </c>
      <c r="C63" s="26" t="s">
        <v>39</v>
      </c>
      <c r="D63" s="26">
        <v>14.87</v>
      </c>
      <c r="E63" s="26">
        <f t="shared" ref="E63:K63" si="1">SUM(E64:E66)</f>
        <v>15.44</v>
      </c>
      <c r="F63" s="26">
        <v>16.87</v>
      </c>
      <c r="G63" s="26">
        <v>15.9</v>
      </c>
      <c r="H63" s="26">
        <v>15.9</v>
      </c>
      <c r="I63" s="26">
        <v>17</v>
      </c>
      <c r="J63" s="26">
        <f t="shared" si="1"/>
        <v>17</v>
      </c>
      <c r="K63" s="26">
        <f t="shared" si="1"/>
        <v>0</v>
      </c>
    </row>
    <row r="64" spans="2:12" ht="12.75" x14ac:dyDescent="0.2">
      <c r="B64" s="22">
        <v>610</v>
      </c>
      <c r="C64" s="6" t="s">
        <v>40</v>
      </c>
      <c r="D64" s="6">
        <v>10.86</v>
      </c>
      <c r="E64" s="6">
        <v>11.27</v>
      </c>
      <c r="F64" s="6">
        <v>12.23</v>
      </c>
      <c r="G64" s="6">
        <v>11.6</v>
      </c>
      <c r="H64" s="6">
        <v>11.6</v>
      </c>
      <c r="I64" s="23">
        <v>12.5</v>
      </c>
      <c r="J64" s="6">
        <v>12.5</v>
      </c>
    </row>
    <row r="65" spans="2:12" ht="12.75" x14ac:dyDescent="0.2">
      <c r="B65" s="22">
        <v>620</v>
      </c>
      <c r="C65" s="6" t="s">
        <v>41</v>
      </c>
      <c r="D65" s="6">
        <v>3.99</v>
      </c>
      <c r="E65" s="6">
        <v>4.0999999999999996</v>
      </c>
      <c r="F65" s="6">
        <v>4.4400000000000004</v>
      </c>
      <c r="G65" s="6">
        <v>4.2</v>
      </c>
      <c r="H65" s="6">
        <v>4.2</v>
      </c>
      <c r="I65" s="23">
        <v>4.4000000000000004</v>
      </c>
      <c r="J65" s="6">
        <v>4.4000000000000004</v>
      </c>
    </row>
    <row r="66" spans="2:12" ht="12.75" x14ac:dyDescent="0.2">
      <c r="B66" s="22">
        <v>633</v>
      </c>
      <c r="C66" s="6" t="s">
        <v>18</v>
      </c>
      <c r="D66" s="6">
        <v>0.02</v>
      </c>
      <c r="E66" s="6">
        <v>7.0000000000000007E-2</v>
      </c>
      <c r="F66" s="6">
        <v>0.2</v>
      </c>
      <c r="G66" s="6">
        <v>0.1</v>
      </c>
      <c r="H66" s="6">
        <v>0.1</v>
      </c>
      <c r="I66" s="23">
        <v>0.1</v>
      </c>
      <c r="J66" s="6">
        <v>0.1</v>
      </c>
    </row>
    <row r="67" spans="2:12" ht="12.75" hidden="1" x14ac:dyDescent="0.2">
      <c r="I67" s="23"/>
    </row>
    <row r="68" spans="2:12" ht="12.75" hidden="1" x14ac:dyDescent="0.2">
      <c r="I68" s="23"/>
    </row>
    <row r="69" spans="2:12" x14ac:dyDescent="0.2">
      <c r="B69" s="25" t="s">
        <v>42</v>
      </c>
      <c r="C69" s="26" t="s">
        <v>43</v>
      </c>
      <c r="D69" s="37">
        <v>3.98</v>
      </c>
      <c r="E69" s="37">
        <v>4.79</v>
      </c>
      <c r="F69" s="37">
        <v>6.51</v>
      </c>
      <c r="G69" s="38">
        <v>3</v>
      </c>
      <c r="H69" s="38">
        <v>3</v>
      </c>
      <c r="I69" s="38">
        <v>3</v>
      </c>
      <c r="J69" s="38">
        <v>3</v>
      </c>
      <c r="K69" s="37"/>
    </row>
    <row r="70" spans="2:12" ht="12.75" x14ac:dyDescent="0.2">
      <c r="B70" s="25">
        <v>630</v>
      </c>
      <c r="C70" s="6" t="s">
        <v>44</v>
      </c>
      <c r="E70" s="6">
        <v>4.79</v>
      </c>
      <c r="F70" s="6">
        <v>6.51</v>
      </c>
      <c r="G70" s="27">
        <v>3</v>
      </c>
      <c r="H70" s="27">
        <v>3</v>
      </c>
      <c r="I70" s="27">
        <v>3</v>
      </c>
      <c r="J70" s="26">
        <v>3</v>
      </c>
      <c r="L70" s="6" t="s">
        <v>45</v>
      </c>
    </row>
    <row r="71" spans="2:12" ht="12.75" hidden="1" x14ac:dyDescent="0.2">
      <c r="I71" s="23"/>
    </row>
    <row r="72" spans="2:12" ht="12.75" hidden="1" x14ac:dyDescent="0.2">
      <c r="I72" s="23"/>
    </row>
    <row r="73" spans="2:12" ht="12.75" x14ac:dyDescent="0.2">
      <c r="I73" s="23"/>
    </row>
    <row r="74" spans="2:12" ht="12.75" x14ac:dyDescent="0.2">
      <c r="B74" s="25" t="s">
        <v>46</v>
      </c>
      <c r="C74" s="26" t="s">
        <v>47</v>
      </c>
      <c r="D74" s="26">
        <v>2.4900000000000002</v>
      </c>
      <c r="E74" s="26">
        <v>11.35</v>
      </c>
      <c r="F74" s="26">
        <v>9.27</v>
      </c>
      <c r="G74" s="27">
        <v>8.5</v>
      </c>
      <c r="H74" s="27">
        <v>8.5</v>
      </c>
      <c r="I74" s="27">
        <v>7</v>
      </c>
      <c r="J74" s="26">
        <v>11</v>
      </c>
      <c r="K74" s="26"/>
    </row>
    <row r="75" spans="2:12" ht="12.75" x14ac:dyDescent="0.2">
      <c r="B75" s="22">
        <v>651</v>
      </c>
      <c r="C75" s="6" t="s">
        <v>48</v>
      </c>
      <c r="E75" s="6">
        <v>11.35</v>
      </c>
      <c r="F75" s="6">
        <v>9.27</v>
      </c>
      <c r="G75" s="23">
        <v>8.5</v>
      </c>
      <c r="H75" s="23">
        <v>8.5</v>
      </c>
      <c r="I75" s="23">
        <v>7</v>
      </c>
      <c r="J75" s="23">
        <v>11</v>
      </c>
      <c r="K75" s="23"/>
    </row>
    <row r="76" spans="2:12" ht="12.75" hidden="1" x14ac:dyDescent="0.2">
      <c r="I76" s="23"/>
    </row>
    <row r="77" spans="2:12" ht="12.75" x14ac:dyDescent="0.2">
      <c r="I77" s="23"/>
    </row>
    <row r="78" spans="2:12" ht="12.75" x14ac:dyDescent="0.2">
      <c r="B78" s="25" t="s">
        <v>49</v>
      </c>
      <c r="C78" s="26" t="s">
        <v>50</v>
      </c>
      <c r="D78" s="26">
        <v>0.27</v>
      </c>
      <c r="E78" s="26">
        <v>0</v>
      </c>
      <c r="F78" s="26">
        <v>0.6</v>
      </c>
      <c r="G78" s="27">
        <v>0.4</v>
      </c>
      <c r="H78" s="27">
        <v>0.4</v>
      </c>
      <c r="I78" s="27">
        <v>0.4</v>
      </c>
      <c r="J78" s="27">
        <v>0.4</v>
      </c>
      <c r="K78" s="27"/>
    </row>
    <row r="79" spans="2:12" ht="12.75" x14ac:dyDescent="0.2">
      <c r="B79" s="22">
        <v>633</v>
      </c>
      <c r="C79" s="6" t="s">
        <v>18</v>
      </c>
      <c r="E79" s="6">
        <v>0</v>
      </c>
      <c r="F79" s="6">
        <v>0.6</v>
      </c>
      <c r="G79" s="23">
        <v>0.4</v>
      </c>
      <c r="H79" s="23">
        <v>0.4</v>
      </c>
      <c r="I79" s="23">
        <v>0.4</v>
      </c>
      <c r="J79" s="23">
        <v>0.4</v>
      </c>
      <c r="K79" s="23"/>
    </row>
    <row r="80" spans="2:12" ht="12.75" hidden="1" x14ac:dyDescent="0.2">
      <c r="B80" s="11"/>
      <c r="C80" s="12"/>
      <c r="D80" s="12"/>
      <c r="E80" s="12"/>
      <c r="F80" s="12"/>
      <c r="G80" s="13"/>
      <c r="H80" s="13"/>
      <c r="I80" s="13"/>
      <c r="J80" s="15"/>
      <c r="K80" s="12"/>
    </row>
    <row r="81" spans="2:12" ht="12.75" hidden="1" x14ac:dyDescent="0.2">
      <c r="B81" s="11"/>
      <c r="C81" s="12"/>
      <c r="D81" s="12"/>
      <c r="E81" s="12"/>
      <c r="F81" s="12"/>
      <c r="G81" s="13"/>
      <c r="H81" s="13"/>
      <c r="I81" s="13"/>
      <c r="J81" s="15"/>
      <c r="K81" s="12"/>
    </row>
    <row r="82" spans="2:12" x14ac:dyDescent="0.2">
      <c r="B82" s="11" t="s">
        <v>2</v>
      </c>
      <c r="C82" s="12" t="s">
        <v>3</v>
      </c>
      <c r="D82" s="12" t="s">
        <v>4</v>
      </c>
      <c r="E82" s="12" t="s">
        <v>4</v>
      </c>
      <c r="F82" s="12" t="s">
        <v>4</v>
      </c>
      <c r="G82" s="13" t="s">
        <v>5</v>
      </c>
      <c r="H82" s="13" t="s">
        <v>6</v>
      </c>
      <c r="I82" s="14" t="s">
        <v>7</v>
      </c>
      <c r="J82" s="15" t="s">
        <v>8</v>
      </c>
      <c r="K82" s="12" t="s">
        <v>5</v>
      </c>
      <c r="L82" s="16" t="s">
        <v>9</v>
      </c>
    </row>
    <row r="83" spans="2:12" x14ac:dyDescent="0.2">
      <c r="B83" s="11" t="s">
        <v>10</v>
      </c>
      <c r="C83" s="12"/>
      <c r="D83" s="12">
        <v>2013</v>
      </c>
      <c r="E83" s="12">
        <v>2015</v>
      </c>
      <c r="F83" s="12">
        <v>2016</v>
      </c>
      <c r="G83" s="18">
        <v>2017</v>
      </c>
      <c r="H83" s="18">
        <v>2017</v>
      </c>
      <c r="I83" s="19">
        <v>2018</v>
      </c>
      <c r="J83" s="15">
        <v>2018</v>
      </c>
      <c r="K83" s="12">
        <v>2018</v>
      </c>
      <c r="L83" s="20"/>
    </row>
    <row r="84" spans="2:12" ht="12.75" x14ac:dyDescent="0.2">
      <c r="B84" s="25" t="s">
        <v>51</v>
      </c>
      <c r="C84" s="26" t="s">
        <v>52</v>
      </c>
      <c r="D84" s="26">
        <v>244.7</v>
      </c>
      <c r="E84" s="26">
        <f>SUM(E85:E89)+E94+E96+E98+E103</f>
        <v>216.95999999999998</v>
      </c>
      <c r="F84" s="26">
        <f>SUM(F85:F89)+F94+F96+F98+F103+F107</f>
        <v>183.98000000000002</v>
      </c>
      <c r="G84" s="27">
        <f>SUM(G85:G89)+G94+G96+G98+G103+G107</f>
        <v>221.92</v>
      </c>
      <c r="H84" s="27">
        <f>SUM(H85:H89)+H94+H96+H98+H103+H107</f>
        <v>221.92</v>
      </c>
      <c r="I84" s="27">
        <f>SUM(I85:I89)+I94+I96+I98+I103+I107</f>
        <v>225.61999999999998</v>
      </c>
      <c r="J84" s="27">
        <f>SUM(J85:J89)+J94+J96+J98+J103+J107</f>
        <v>226.31999999999996</v>
      </c>
      <c r="K84" s="26">
        <f>SUM(K85:K89)+K94+K96+K98+K103</f>
        <v>0</v>
      </c>
    </row>
    <row r="85" spans="2:12" ht="12.75" x14ac:dyDescent="0.2">
      <c r="B85" s="22">
        <v>610</v>
      </c>
      <c r="C85" s="6" t="s">
        <v>53</v>
      </c>
      <c r="D85" s="6">
        <v>162.5</v>
      </c>
      <c r="E85" s="6">
        <v>145.47999999999999</v>
      </c>
      <c r="F85" s="6">
        <v>123.25</v>
      </c>
      <c r="G85" s="35">
        <v>150</v>
      </c>
      <c r="H85" s="35">
        <v>150</v>
      </c>
      <c r="I85" s="35">
        <v>150</v>
      </c>
      <c r="J85" s="39">
        <v>150</v>
      </c>
      <c r="K85" s="40"/>
      <c r="L85" s="6" t="s">
        <v>54</v>
      </c>
    </row>
    <row r="86" spans="2:12" ht="12.75" x14ac:dyDescent="0.2">
      <c r="B86" s="22">
        <v>620</v>
      </c>
      <c r="C86" s="6" t="s">
        <v>41</v>
      </c>
      <c r="D86" s="6">
        <v>55.58</v>
      </c>
      <c r="E86" s="6">
        <v>48.62</v>
      </c>
      <c r="F86" s="6">
        <v>42.87</v>
      </c>
      <c r="G86" s="35">
        <v>50</v>
      </c>
      <c r="H86" s="35">
        <v>50</v>
      </c>
      <c r="I86" s="35">
        <v>50</v>
      </c>
      <c r="J86" s="39">
        <v>50</v>
      </c>
      <c r="K86" s="40"/>
    </row>
    <row r="87" spans="2:12" ht="12.75" x14ac:dyDescent="0.2">
      <c r="B87" s="22">
        <v>631</v>
      </c>
      <c r="C87" s="6" t="s">
        <v>16</v>
      </c>
      <c r="E87" s="6">
        <v>0</v>
      </c>
      <c r="F87" s="6">
        <v>0</v>
      </c>
      <c r="G87" s="23">
        <v>0.2</v>
      </c>
      <c r="H87" s="23">
        <v>0.2</v>
      </c>
      <c r="I87" s="23">
        <v>0.2</v>
      </c>
      <c r="J87" s="23">
        <v>0.2</v>
      </c>
      <c r="K87" s="23"/>
    </row>
    <row r="88" spans="2:12" ht="12.75" x14ac:dyDescent="0.2">
      <c r="B88" s="22">
        <v>632</v>
      </c>
      <c r="C88" s="6" t="s">
        <v>55</v>
      </c>
      <c r="E88" s="6">
        <v>1.61</v>
      </c>
      <c r="F88" s="6">
        <v>0.72</v>
      </c>
      <c r="G88" s="23">
        <v>0.8</v>
      </c>
      <c r="H88" s="23">
        <v>0.8</v>
      </c>
      <c r="I88" s="23">
        <v>0.8</v>
      </c>
      <c r="J88" s="23">
        <v>0.8</v>
      </c>
      <c r="K88" s="23"/>
      <c r="L88" s="6" t="s">
        <v>31</v>
      </c>
    </row>
    <row r="89" spans="2:12" ht="12.75" x14ac:dyDescent="0.2">
      <c r="B89" s="22">
        <v>633</v>
      </c>
      <c r="C89" s="6" t="s">
        <v>18</v>
      </c>
      <c r="E89" s="6">
        <v>2.64</v>
      </c>
      <c r="F89" s="6">
        <v>1.56</v>
      </c>
      <c r="G89" s="23">
        <v>3.3</v>
      </c>
      <c r="H89" s="23">
        <v>3.3</v>
      </c>
      <c r="I89" s="23">
        <v>5</v>
      </c>
      <c r="J89" s="23">
        <v>5</v>
      </c>
      <c r="K89" s="23"/>
      <c r="L89" s="6" t="s">
        <v>254</v>
      </c>
    </row>
    <row r="90" spans="2:12" ht="12.75" hidden="1" x14ac:dyDescent="0.2">
      <c r="I90" s="23"/>
    </row>
    <row r="91" spans="2:12" ht="12.75" hidden="1" x14ac:dyDescent="0.2">
      <c r="B91" s="41"/>
      <c r="I91" s="23"/>
    </row>
    <row r="92" spans="2:12" ht="12.75" hidden="1" x14ac:dyDescent="0.2">
      <c r="I92" s="23"/>
    </row>
    <row r="93" spans="2:12" ht="12.75" hidden="1" x14ac:dyDescent="0.2">
      <c r="I93" s="23"/>
    </row>
    <row r="94" spans="2:12" ht="12.75" x14ac:dyDescent="0.2">
      <c r="B94" s="22">
        <v>634</v>
      </c>
      <c r="C94" s="6" t="s">
        <v>22</v>
      </c>
      <c r="D94" s="29">
        <v>5.52</v>
      </c>
      <c r="E94" s="6">
        <v>5.87</v>
      </c>
      <c r="F94" s="6">
        <v>3.92</v>
      </c>
      <c r="G94" s="23">
        <v>4.5</v>
      </c>
      <c r="H94" s="23">
        <v>4.5</v>
      </c>
      <c r="I94" s="30">
        <v>5.5</v>
      </c>
      <c r="J94" s="42">
        <v>5.5</v>
      </c>
      <c r="K94" s="30"/>
      <c r="L94" s="6" t="s">
        <v>56</v>
      </c>
    </row>
    <row r="95" spans="2:12" ht="12.75" hidden="1" x14ac:dyDescent="0.2">
      <c r="I95" s="23"/>
      <c r="J95" s="23"/>
    </row>
    <row r="96" spans="2:12" ht="12.75" x14ac:dyDescent="0.2">
      <c r="B96" s="22">
        <v>635</v>
      </c>
      <c r="C96" s="6" t="s">
        <v>57</v>
      </c>
      <c r="D96" s="29">
        <v>1.81</v>
      </c>
      <c r="E96" s="6">
        <v>1.32</v>
      </c>
      <c r="F96" s="6">
        <v>1.05</v>
      </c>
      <c r="G96" s="23">
        <v>2</v>
      </c>
      <c r="H96" s="23">
        <v>2</v>
      </c>
      <c r="I96" s="30">
        <v>2</v>
      </c>
      <c r="J96" s="43">
        <v>2.7</v>
      </c>
      <c r="K96" s="29"/>
      <c r="L96" s="6" t="s">
        <v>58</v>
      </c>
    </row>
    <row r="97" spans="2:12" ht="12.75" hidden="1" x14ac:dyDescent="0.2">
      <c r="I97" s="23"/>
    </row>
    <row r="98" spans="2:12" ht="12.75" x14ac:dyDescent="0.2">
      <c r="B98" s="22">
        <v>637</v>
      </c>
      <c r="C98" s="6" t="s">
        <v>27</v>
      </c>
      <c r="D98" s="29">
        <v>11.93</v>
      </c>
      <c r="E98" s="6">
        <v>10.01</v>
      </c>
      <c r="F98" s="6">
        <v>6.97</v>
      </c>
      <c r="G98" s="23">
        <v>10.199999999999999</v>
      </c>
      <c r="H98" s="23">
        <v>10.199999999999999</v>
      </c>
      <c r="I98" s="30">
        <v>11.2</v>
      </c>
      <c r="J98" s="43">
        <v>11.2</v>
      </c>
      <c r="K98" s="30"/>
    </row>
    <row r="99" spans="2:12" ht="12.75" hidden="1" x14ac:dyDescent="0.2">
      <c r="D99" s="29"/>
      <c r="E99" s="29"/>
      <c r="F99" s="29"/>
      <c r="I99" s="23"/>
      <c r="J99" s="43"/>
    </row>
    <row r="100" spans="2:12" ht="12.75" hidden="1" x14ac:dyDescent="0.2">
      <c r="I100" s="23"/>
    </row>
    <row r="101" spans="2:12" ht="12.75" hidden="1" x14ac:dyDescent="0.2">
      <c r="I101" s="23"/>
    </row>
    <row r="102" spans="2:12" ht="12.75" hidden="1" x14ac:dyDescent="0.2">
      <c r="I102" s="23"/>
    </row>
    <row r="103" spans="2:12" ht="12.75" x14ac:dyDescent="0.2">
      <c r="B103" s="22">
        <v>642</v>
      </c>
      <c r="C103" s="6" t="s">
        <v>59</v>
      </c>
      <c r="E103" s="6">
        <v>1.41</v>
      </c>
      <c r="F103" s="6">
        <v>3.4</v>
      </c>
      <c r="G103" s="23">
        <v>0.5</v>
      </c>
      <c r="H103" s="23">
        <v>0.5</v>
      </c>
      <c r="I103" s="23">
        <v>0.5</v>
      </c>
      <c r="J103" s="23">
        <v>0.5</v>
      </c>
      <c r="K103" s="23"/>
    </row>
    <row r="104" spans="2:12" ht="12.75" hidden="1" x14ac:dyDescent="0.2">
      <c r="I104" s="23"/>
    </row>
    <row r="105" spans="2:12" hidden="1" x14ac:dyDescent="0.2">
      <c r="B105" s="11"/>
      <c r="C105" s="12"/>
      <c r="D105" s="12"/>
      <c r="E105" s="12"/>
      <c r="F105" s="12"/>
      <c r="G105" s="13"/>
      <c r="H105" s="13"/>
      <c r="I105" s="14"/>
      <c r="J105" s="36"/>
      <c r="K105" s="12"/>
      <c r="L105" s="16" t="s">
        <v>9</v>
      </c>
    </row>
    <row r="106" spans="2:12" hidden="1" x14ac:dyDescent="0.2">
      <c r="B106" s="11"/>
      <c r="C106" s="12"/>
      <c r="D106" s="12"/>
      <c r="E106" s="12"/>
      <c r="F106" s="12"/>
      <c r="G106" s="18"/>
      <c r="H106" s="18"/>
      <c r="I106" s="19"/>
      <c r="J106" s="36"/>
      <c r="K106" s="12"/>
      <c r="L106" s="20"/>
    </row>
    <row r="107" spans="2:12" x14ac:dyDescent="0.2">
      <c r="B107" s="11">
        <v>651</v>
      </c>
      <c r="C107" s="12" t="s">
        <v>34</v>
      </c>
      <c r="D107" s="12"/>
      <c r="E107" s="12"/>
      <c r="F107" s="12">
        <v>0.24</v>
      </c>
      <c r="G107" s="18">
        <v>0.42</v>
      </c>
      <c r="H107" s="18">
        <v>0.42</v>
      </c>
      <c r="I107" s="19">
        <v>0.42</v>
      </c>
      <c r="J107" s="36">
        <v>0.42</v>
      </c>
      <c r="K107" s="12"/>
      <c r="L107" s="20"/>
    </row>
    <row r="108" spans="2:12" x14ac:dyDescent="0.2">
      <c r="B108" s="44"/>
      <c r="C108" s="45"/>
      <c r="D108" s="45"/>
      <c r="E108" s="45"/>
      <c r="F108" s="45"/>
      <c r="G108" s="46"/>
      <c r="H108" s="46"/>
      <c r="I108" s="47"/>
      <c r="J108" s="45"/>
      <c r="K108" s="45"/>
      <c r="L108" s="48"/>
    </row>
    <row r="109" spans="2:12" ht="12.75" x14ac:dyDescent="0.2">
      <c r="B109" s="25" t="s">
        <v>60</v>
      </c>
      <c r="C109" s="26" t="s">
        <v>61</v>
      </c>
      <c r="D109" s="26">
        <v>3.57</v>
      </c>
      <c r="E109" s="26">
        <f t="shared" ref="E109:K109" si="2">E110+E115+E117+E118+E121</f>
        <v>3.8500000000000005</v>
      </c>
      <c r="F109" s="26">
        <f t="shared" si="2"/>
        <v>6.33</v>
      </c>
      <c r="G109" s="26">
        <f t="shared" si="2"/>
        <v>5.35</v>
      </c>
      <c r="H109" s="26">
        <f t="shared" si="2"/>
        <v>10.55</v>
      </c>
      <c r="I109" s="26">
        <f t="shared" si="2"/>
        <v>5.35</v>
      </c>
      <c r="J109" s="26">
        <f t="shared" si="2"/>
        <v>5.35</v>
      </c>
      <c r="K109" s="26">
        <f t="shared" si="2"/>
        <v>0</v>
      </c>
    </row>
    <row r="110" spans="2:12" ht="12.75" x14ac:dyDescent="0.2">
      <c r="B110" s="22">
        <v>632</v>
      </c>
      <c r="C110" s="6" t="s">
        <v>55</v>
      </c>
      <c r="E110" s="6">
        <v>0.56000000000000005</v>
      </c>
      <c r="F110" s="6">
        <v>0.44</v>
      </c>
      <c r="G110" s="23">
        <v>0.7</v>
      </c>
      <c r="H110" s="23">
        <v>0.7</v>
      </c>
      <c r="I110" s="23">
        <v>0.7</v>
      </c>
      <c r="J110" s="23">
        <v>0.7</v>
      </c>
      <c r="K110" s="23"/>
    </row>
    <row r="111" spans="2:12" ht="12.75" hidden="1" x14ac:dyDescent="0.2">
      <c r="I111" s="23"/>
    </row>
    <row r="112" spans="2:12" ht="12.75" hidden="1" x14ac:dyDescent="0.2">
      <c r="G112" s="35"/>
      <c r="H112" s="35"/>
      <c r="I112" s="35"/>
    </row>
    <row r="113" spans="2:12" ht="12.75" hidden="1" x14ac:dyDescent="0.2">
      <c r="G113" s="35"/>
      <c r="H113" s="35"/>
      <c r="I113" s="35"/>
    </row>
    <row r="114" spans="2:12" ht="12.75" hidden="1" x14ac:dyDescent="0.2">
      <c r="B114" s="22">
        <v>633</v>
      </c>
      <c r="G114" s="35"/>
      <c r="H114" s="35"/>
      <c r="I114" s="35"/>
    </row>
    <row r="115" spans="2:12" ht="12.75" x14ac:dyDescent="0.2">
      <c r="B115" s="25">
        <v>634</v>
      </c>
      <c r="C115" s="6" t="s">
        <v>22</v>
      </c>
      <c r="D115" s="26"/>
      <c r="E115" s="6">
        <v>0.89</v>
      </c>
      <c r="F115" s="6">
        <v>1.1200000000000001</v>
      </c>
      <c r="G115" s="35">
        <v>1.7</v>
      </c>
      <c r="H115" s="49">
        <v>3.2</v>
      </c>
      <c r="I115" s="49">
        <v>1.7</v>
      </c>
      <c r="J115" s="49">
        <v>1.7</v>
      </c>
      <c r="K115" s="49"/>
    </row>
    <row r="116" spans="2:12" ht="12.75" hidden="1" x14ac:dyDescent="0.2">
      <c r="G116" s="35"/>
      <c r="H116" s="35"/>
      <c r="I116" s="35"/>
    </row>
    <row r="117" spans="2:12" ht="12.75" x14ac:dyDescent="0.2">
      <c r="B117" s="22">
        <v>635</v>
      </c>
      <c r="C117" s="6" t="s">
        <v>57</v>
      </c>
      <c r="D117" s="6">
        <v>0</v>
      </c>
      <c r="E117" s="6">
        <v>0.24</v>
      </c>
      <c r="F117" s="6">
        <v>0</v>
      </c>
      <c r="G117" s="35">
        <v>0.5</v>
      </c>
      <c r="H117" s="35">
        <v>0.5</v>
      </c>
      <c r="I117" s="35">
        <v>0.5</v>
      </c>
      <c r="J117" s="35">
        <v>0.5</v>
      </c>
      <c r="K117" s="35"/>
    </row>
    <row r="118" spans="2:12" ht="12.75" x14ac:dyDescent="0.2">
      <c r="B118" s="22">
        <v>637</v>
      </c>
      <c r="C118" s="6" t="s">
        <v>62</v>
      </c>
      <c r="E118" s="6">
        <v>1.61</v>
      </c>
      <c r="F118" s="6">
        <v>1.6</v>
      </c>
      <c r="G118" s="35">
        <v>1.95</v>
      </c>
      <c r="H118" s="35">
        <v>1.95</v>
      </c>
      <c r="I118" s="35">
        <v>1.95</v>
      </c>
      <c r="J118" s="35">
        <v>1.95</v>
      </c>
      <c r="K118" s="35"/>
    </row>
    <row r="119" spans="2:12" ht="12.75" hidden="1" x14ac:dyDescent="0.2">
      <c r="G119" s="35"/>
      <c r="H119" s="35"/>
      <c r="I119" s="35"/>
    </row>
    <row r="120" spans="2:12" ht="12.75" hidden="1" x14ac:dyDescent="0.2">
      <c r="I120" s="23"/>
    </row>
    <row r="121" spans="2:12" ht="12.75" x14ac:dyDescent="0.2">
      <c r="B121" s="22">
        <v>633</v>
      </c>
      <c r="C121" s="6" t="s">
        <v>18</v>
      </c>
      <c r="E121" s="6">
        <v>0.55000000000000004</v>
      </c>
      <c r="F121" s="6">
        <v>3.17</v>
      </c>
      <c r="G121" s="23">
        <v>0.5</v>
      </c>
      <c r="H121" s="23">
        <v>4.2</v>
      </c>
      <c r="I121" s="23">
        <v>0.5</v>
      </c>
      <c r="J121" s="23">
        <v>0.5</v>
      </c>
      <c r="K121" s="23"/>
      <c r="L121" s="6" t="s">
        <v>63</v>
      </c>
    </row>
    <row r="122" spans="2:12" ht="12.75" x14ac:dyDescent="0.2">
      <c r="B122" s="25" t="s">
        <v>64</v>
      </c>
      <c r="C122" s="26" t="s">
        <v>65</v>
      </c>
      <c r="D122" s="26">
        <v>1.35</v>
      </c>
      <c r="E122" s="26">
        <v>1.1000000000000001</v>
      </c>
      <c r="F122" s="26">
        <v>0</v>
      </c>
      <c r="G122" s="49">
        <v>0</v>
      </c>
      <c r="H122" s="49">
        <v>0</v>
      </c>
      <c r="I122" s="49">
        <v>0</v>
      </c>
      <c r="J122" s="23">
        <v>0</v>
      </c>
    </row>
    <row r="123" spans="2:12" ht="12.75" hidden="1" x14ac:dyDescent="0.2">
      <c r="I123" s="23"/>
    </row>
    <row r="124" spans="2:12" ht="12.75" x14ac:dyDescent="0.2">
      <c r="B124" s="22" t="s">
        <v>66</v>
      </c>
      <c r="C124" s="6" t="s">
        <v>67</v>
      </c>
      <c r="E124" s="6">
        <v>0</v>
      </c>
      <c r="F124" s="6">
        <v>0</v>
      </c>
      <c r="G124" s="23">
        <v>0</v>
      </c>
      <c r="H124" s="23">
        <v>0</v>
      </c>
      <c r="I124" s="23"/>
    </row>
    <row r="125" spans="2:12" ht="12.75" x14ac:dyDescent="0.2">
      <c r="B125" s="25" t="s">
        <v>68</v>
      </c>
      <c r="C125" s="26" t="s">
        <v>69</v>
      </c>
      <c r="E125" s="26">
        <v>7.92</v>
      </c>
      <c r="F125" s="26">
        <v>3.4</v>
      </c>
      <c r="G125" s="23">
        <v>0</v>
      </c>
      <c r="H125" s="23">
        <v>0</v>
      </c>
      <c r="I125" s="23">
        <v>0</v>
      </c>
      <c r="J125" s="23">
        <v>0</v>
      </c>
    </row>
    <row r="126" spans="2:12" ht="12.75" x14ac:dyDescent="0.2">
      <c r="B126" s="22">
        <v>637</v>
      </c>
      <c r="C126" s="6" t="s">
        <v>70</v>
      </c>
      <c r="E126" s="6">
        <v>7.92</v>
      </c>
      <c r="F126" s="6">
        <v>3.4</v>
      </c>
      <c r="G126" s="23">
        <v>0</v>
      </c>
      <c r="H126" s="23">
        <v>0</v>
      </c>
      <c r="I126" s="23"/>
    </row>
    <row r="127" spans="2:12" ht="12.75" x14ac:dyDescent="0.2">
      <c r="I127" s="23"/>
    </row>
    <row r="128" spans="2:12" ht="12.75" x14ac:dyDescent="0.2">
      <c r="B128" s="25" t="s">
        <v>71</v>
      </c>
      <c r="C128" s="26" t="s">
        <v>72</v>
      </c>
      <c r="D128" s="26">
        <v>254.68</v>
      </c>
      <c r="E128" s="26">
        <f t="shared" ref="E128:K128" si="3">E129+E133+E134</f>
        <v>240.99</v>
      </c>
      <c r="F128" s="26">
        <f t="shared" si="3"/>
        <v>310.52</v>
      </c>
      <c r="G128" s="26">
        <f t="shared" si="3"/>
        <v>273</v>
      </c>
      <c r="H128" s="26">
        <f t="shared" si="3"/>
        <v>273</v>
      </c>
      <c r="I128" s="26">
        <f t="shared" si="3"/>
        <v>264</v>
      </c>
      <c r="J128" s="26">
        <f t="shared" si="3"/>
        <v>304</v>
      </c>
      <c r="K128" s="26">
        <f t="shared" si="3"/>
        <v>0</v>
      </c>
    </row>
    <row r="129" spans="2:11" ht="12.75" x14ac:dyDescent="0.2">
      <c r="B129" s="22">
        <v>635</v>
      </c>
      <c r="C129" s="6" t="s">
        <v>57</v>
      </c>
      <c r="E129" s="6">
        <v>10.8</v>
      </c>
      <c r="F129" s="6">
        <v>32.159999999999997</v>
      </c>
      <c r="G129" s="23">
        <v>39</v>
      </c>
      <c r="H129" s="23">
        <v>39</v>
      </c>
      <c r="I129" s="23">
        <v>40</v>
      </c>
      <c r="J129" s="23">
        <v>40</v>
      </c>
      <c r="K129" s="23"/>
    </row>
    <row r="130" spans="2:11" ht="12.75" hidden="1" x14ac:dyDescent="0.2">
      <c r="I130" s="23"/>
      <c r="J130" s="23"/>
    </row>
    <row r="131" spans="2:11" ht="12.75" hidden="1" x14ac:dyDescent="0.2">
      <c r="B131" s="11"/>
      <c r="C131" s="12"/>
      <c r="D131" s="12"/>
      <c r="E131" s="12"/>
      <c r="F131" s="12"/>
      <c r="G131" s="13"/>
      <c r="H131" s="13"/>
      <c r="I131" s="13"/>
      <c r="J131" s="15"/>
      <c r="K131" s="12"/>
    </row>
    <row r="132" spans="2:11" ht="12.75" hidden="1" x14ac:dyDescent="0.2">
      <c r="B132" s="11"/>
      <c r="C132" s="12"/>
      <c r="D132" s="12"/>
      <c r="E132" s="12"/>
      <c r="F132" s="12"/>
      <c r="G132" s="13"/>
      <c r="H132" s="13"/>
      <c r="I132" s="13"/>
      <c r="J132" s="15"/>
      <c r="K132" s="12"/>
    </row>
    <row r="133" spans="2:11" x14ac:dyDescent="0.2">
      <c r="B133" s="50">
        <v>637</v>
      </c>
      <c r="C133" s="48" t="s">
        <v>37</v>
      </c>
      <c r="D133" s="51"/>
      <c r="E133" s="48">
        <v>87.39</v>
      </c>
      <c r="F133" s="48">
        <v>73.739999999999995</v>
      </c>
      <c r="G133" s="52">
        <v>60</v>
      </c>
      <c r="H133" s="52">
        <v>60</v>
      </c>
      <c r="I133" s="53">
        <v>50</v>
      </c>
      <c r="J133" s="54">
        <v>50</v>
      </c>
      <c r="K133" s="45"/>
    </row>
    <row r="134" spans="2:11" x14ac:dyDescent="0.2">
      <c r="B134" s="50">
        <v>644</v>
      </c>
      <c r="C134" s="48" t="s">
        <v>73</v>
      </c>
      <c r="D134" s="51"/>
      <c r="E134" s="48">
        <v>142.80000000000001</v>
      </c>
      <c r="F134" s="48">
        <v>204.62</v>
      </c>
      <c r="G134" s="55">
        <v>174</v>
      </c>
      <c r="H134" s="55">
        <v>174</v>
      </c>
      <c r="I134" s="19">
        <v>174</v>
      </c>
      <c r="J134" s="54">
        <v>214</v>
      </c>
      <c r="K134" s="45"/>
    </row>
    <row r="135" spans="2:11" ht="12.75" x14ac:dyDescent="0.2">
      <c r="B135" s="25" t="s">
        <v>74</v>
      </c>
      <c r="C135" s="26" t="s">
        <v>75</v>
      </c>
      <c r="D135" s="26">
        <v>0.38</v>
      </c>
      <c r="E135" s="26">
        <v>0</v>
      </c>
      <c r="F135" s="26">
        <v>1.29</v>
      </c>
      <c r="G135" s="27">
        <v>13.2</v>
      </c>
      <c r="H135" s="27">
        <v>13.2</v>
      </c>
      <c r="I135" s="27">
        <v>13.2</v>
      </c>
      <c r="J135" s="27">
        <v>13.2</v>
      </c>
      <c r="K135" s="26"/>
    </row>
    <row r="136" spans="2:11" ht="12.75" x14ac:dyDescent="0.2">
      <c r="B136" s="22">
        <v>637</v>
      </c>
      <c r="C136" s="6" t="s">
        <v>37</v>
      </c>
      <c r="F136" s="39">
        <v>1.29</v>
      </c>
      <c r="G136" s="35">
        <v>13.2</v>
      </c>
      <c r="H136" s="35">
        <v>13.2</v>
      </c>
      <c r="I136" s="35">
        <v>13.2</v>
      </c>
      <c r="J136" s="35">
        <v>13.2</v>
      </c>
      <c r="K136" s="35"/>
    </row>
    <row r="137" spans="2:11" ht="12.75" hidden="1" x14ac:dyDescent="0.2">
      <c r="G137" s="35"/>
      <c r="H137" s="35"/>
      <c r="I137" s="35"/>
    </row>
    <row r="138" spans="2:11" ht="12.75" x14ac:dyDescent="0.2">
      <c r="G138" s="35"/>
      <c r="H138" s="35"/>
      <c r="I138" s="35"/>
    </row>
    <row r="139" spans="2:11" ht="12.75" x14ac:dyDescent="0.2">
      <c r="B139" s="25" t="s">
        <v>76</v>
      </c>
      <c r="C139" s="26" t="s">
        <v>77</v>
      </c>
      <c r="D139" s="26">
        <v>275.92</v>
      </c>
      <c r="E139" s="26">
        <f t="shared" ref="E139:K139" si="4">E140+E141</f>
        <v>523.81999999999994</v>
      </c>
      <c r="F139" s="26">
        <f t="shared" si="4"/>
        <v>328.48</v>
      </c>
      <c r="G139" s="26">
        <f t="shared" si="4"/>
        <v>305.5</v>
      </c>
      <c r="H139" s="26">
        <f t="shared" si="4"/>
        <v>305.5</v>
      </c>
      <c r="I139" s="26">
        <f t="shared" si="4"/>
        <v>308.57</v>
      </c>
      <c r="J139" s="26">
        <f t="shared" si="4"/>
        <v>308.57</v>
      </c>
      <c r="K139" s="26">
        <f t="shared" si="4"/>
        <v>0</v>
      </c>
    </row>
    <row r="140" spans="2:11" ht="12.75" x14ac:dyDescent="0.2">
      <c r="B140" s="22">
        <v>636</v>
      </c>
      <c r="C140" s="6" t="s">
        <v>78</v>
      </c>
      <c r="E140" s="6">
        <v>1.53</v>
      </c>
      <c r="F140" s="6">
        <v>5.85</v>
      </c>
      <c r="G140" s="23">
        <v>3</v>
      </c>
      <c r="H140" s="23">
        <v>3</v>
      </c>
      <c r="I140" s="23">
        <v>1</v>
      </c>
      <c r="J140" s="23">
        <v>1</v>
      </c>
      <c r="K140" s="23"/>
    </row>
    <row r="141" spans="2:11" ht="12.75" x14ac:dyDescent="0.2">
      <c r="B141" s="22">
        <v>637</v>
      </c>
      <c r="C141" s="6" t="s">
        <v>37</v>
      </c>
      <c r="E141" s="6">
        <v>522.29</v>
      </c>
      <c r="F141" s="6">
        <v>322.63</v>
      </c>
      <c r="G141" s="23">
        <v>302.5</v>
      </c>
      <c r="H141" s="23">
        <v>302.5</v>
      </c>
      <c r="I141" s="23">
        <v>307.57</v>
      </c>
      <c r="J141" s="23">
        <v>307.57</v>
      </c>
      <c r="K141" s="23"/>
    </row>
    <row r="142" spans="2:11" ht="12.75" hidden="1" x14ac:dyDescent="0.2">
      <c r="I142" s="23"/>
    </row>
    <row r="143" spans="2:11" ht="12.75" hidden="1" x14ac:dyDescent="0.2">
      <c r="I143" s="23"/>
    </row>
    <row r="144" spans="2:11" ht="12.75" hidden="1" x14ac:dyDescent="0.2">
      <c r="I144" s="23"/>
    </row>
    <row r="145" spans="2:12" x14ac:dyDescent="0.2">
      <c r="B145" s="11" t="s">
        <v>2</v>
      </c>
      <c r="C145" s="12" t="s">
        <v>3</v>
      </c>
      <c r="D145" s="12" t="s">
        <v>4</v>
      </c>
      <c r="E145" s="12" t="s">
        <v>4</v>
      </c>
      <c r="F145" s="12" t="s">
        <v>4</v>
      </c>
      <c r="G145" s="13" t="s">
        <v>5</v>
      </c>
      <c r="H145" s="13" t="s">
        <v>6</v>
      </c>
      <c r="I145" s="14" t="s">
        <v>7</v>
      </c>
      <c r="J145" s="15" t="s">
        <v>8</v>
      </c>
      <c r="K145" s="45" t="s">
        <v>5</v>
      </c>
    </row>
    <row r="146" spans="2:12" x14ac:dyDescent="0.2">
      <c r="B146" s="11" t="s">
        <v>10</v>
      </c>
      <c r="C146" s="12"/>
      <c r="D146" s="12">
        <v>2013</v>
      </c>
      <c r="E146" s="12">
        <v>2015</v>
      </c>
      <c r="F146" s="12">
        <v>2016</v>
      </c>
      <c r="G146" s="18">
        <v>2017</v>
      </c>
      <c r="H146" s="18">
        <v>2017</v>
      </c>
      <c r="I146" s="19">
        <v>2018</v>
      </c>
      <c r="J146" s="15">
        <v>2018</v>
      </c>
      <c r="K146" s="45">
        <v>2018</v>
      </c>
    </row>
    <row r="147" spans="2:12" ht="12.75" x14ac:dyDescent="0.2">
      <c r="B147" s="25" t="s">
        <v>79</v>
      </c>
      <c r="C147" s="26" t="s">
        <v>80</v>
      </c>
      <c r="D147" s="26">
        <v>12.83</v>
      </c>
      <c r="E147" s="26">
        <f t="shared" ref="E147:K147" si="5">E148+E149</f>
        <v>3.43</v>
      </c>
      <c r="F147" s="26">
        <f t="shared" si="5"/>
        <v>9.2999999999999989</v>
      </c>
      <c r="G147" s="26">
        <f t="shared" si="5"/>
        <v>7</v>
      </c>
      <c r="H147" s="26">
        <f t="shared" si="5"/>
        <v>7</v>
      </c>
      <c r="I147" s="26">
        <f t="shared" si="5"/>
        <v>11.5</v>
      </c>
      <c r="J147" s="26">
        <f t="shared" si="5"/>
        <v>11.5</v>
      </c>
      <c r="K147" s="26">
        <f t="shared" si="5"/>
        <v>0</v>
      </c>
    </row>
    <row r="148" spans="2:12" ht="12.75" x14ac:dyDescent="0.2">
      <c r="B148" s="22">
        <v>632</v>
      </c>
      <c r="C148" s="6" t="s">
        <v>81</v>
      </c>
      <c r="E148" s="6">
        <v>2.99</v>
      </c>
      <c r="F148" s="6">
        <v>8.1999999999999993</v>
      </c>
      <c r="G148" s="23">
        <v>5</v>
      </c>
      <c r="H148" s="23">
        <v>5</v>
      </c>
      <c r="I148" s="23">
        <v>10</v>
      </c>
      <c r="J148" s="23">
        <v>10</v>
      </c>
      <c r="K148" s="23"/>
    </row>
    <row r="149" spans="2:12" ht="12.75" x14ac:dyDescent="0.2">
      <c r="B149" s="22">
        <v>635</v>
      </c>
      <c r="C149" s="6" t="s">
        <v>57</v>
      </c>
      <c r="E149" s="6">
        <v>0.44</v>
      </c>
      <c r="F149" s="6">
        <v>1.1000000000000001</v>
      </c>
      <c r="G149" s="23">
        <v>2</v>
      </c>
      <c r="H149" s="23">
        <v>2</v>
      </c>
      <c r="I149" s="23">
        <v>1.5</v>
      </c>
      <c r="J149" s="23">
        <v>1.5</v>
      </c>
      <c r="K149" s="23"/>
    </row>
    <row r="150" spans="2:12" hidden="1" x14ac:dyDescent="0.2">
      <c r="B150" s="11"/>
      <c r="C150" s="12"/>
      <c r="D150" s="12"/>
      <c r="E150" s="12"/>
      <c r="F150" s="12"/>
      <c r="G150" s="13"/>
      <c r="H150" s="13"/>
      <c r="I150" s="14"/>
      <c r="J150" s="15"/>
      <c r="K150" s="12" t="s">
        <v>26</v>
      </c>
      <c r="L150" s="16" t="s">
        <v>9</v>
      </c>
    </row>
    <row r="151" spans="2:12" hidden="1" x14ac:dyDescent="0.2">
      <c r="B151" s="11"/>
      <c r="C151" s="12"/>
      <c r="D151" s="12"/>
      <c r="E151" s="12"/>
      <c r="F151" s="12"/>
      <c r="G151" s="18"/>
      <c r="H151" s="18"/>
      <c r="I151" s="19"/>
      <c r="J151" s="15"/>
      <c r="K151" s="12">
        <v>2016</v>
      </c>
      <c r="L151" s="20"/>
    </row>
    <row r="152" spans="2:12" ht="12.75" x14ac:dyDescent="0.2">
      <c r="B152" s="25" t="s">
        <v>82</v>
      </c>
      <c r="C152" s="26" t="s">
        <v>83</v>
      </c>
      <c r="D152" s="26">
        <v>0</v>
      </c>
      <c r="E152" s="26">
        <v>1.22</v>
      </c>
      <c r="F152" s="26">
        <v>11.1</v>
      </c>
      <c r="G152" s="27">
        <v>1</v>
      </c>
      <c r="H152" s="27">
        <v>1</v>
      </c>
      <c r="I152" s="27">
        <v>8</v>
      </c>
      <c r="J152" s="27">
        <v>8</v>
      </c>
      <c r="K152" s="27">
        <v>0</v>
      </c>
    </row>
    <row r="153" spans="2:12" ht="12.75" x14ac:dyDescent="0.2">
      <c r="B153" s="22">
        <v>642</v>
      </c>
      <c r="C153" s="6" t="s">
        <v>84</v>
      </c>
      <c r="E153" s="6">
        <v>0</v>
      </c>
      <c r="F153" s="40">
        <v>11.1</v>
      </c>
      <c r="G153" s="23">
        <v>1</v>
      </c>
      <c r="H153" s="23">
        <v>1</v>
      </c>
      <c r="I153" s="23">
        <v>1</v>
      </c>
      <c r="J153" s="23">
        <v>1</v>
      </c>
    </row>
    <row r="154" spans="2:12" ht="12.75" hidden="1" x14ac:dyDescent="0.2">
      <c r="B154" s="11"/>
      <c r="C154" s="12"/>
      <c r="D154" s="12"/>
      <c r="E154" s="12"/>
      <c r="F154" s="12"/>
      <c r="G154" s="13"/>
      <c r="H154" s="13"/>
      <c r="I154" s="13"/>
      <c r="J154" s="15"/>
      <c r="K154" s="12"/>
    </row>
    <row r="155" spans="2:12" ht="12.75" hidden="1" x14ac:dyDescent="0.2">
      <c r="B155" s="11"/>
      <c r="C155" s="12"/>
      <c r="D155" s="12"/>
      <c r="E155" s="12"/>
      <c r="F155" s="12"/>
      <c r="G155" s="13"/>
      <c r="H155" s="13"/>
      <c r="I155" s="13"/>
      <c r="J155" s="15"/>
      <c r="K155" s="12"/>
    </row>
    <row r="156" spans="2:12" ht="12.75" x14ac:dyDescent="0.2">
      <c r="B156" s="56">
        <v>635</v>
      </c>
      <c r="C156" s="6" t="s">
        <v>57</v>
      </c>
      <c r="D156" s="45"/>
      <c r="E156" s="48">
        <v>1.22</v>
      </c>
      <c r="F156" s="48"/>
      <c r="G156" s="57"/>
      <c r="H156" s="57"/>
      <c r="I156" s="57">
        <v>7</v>
      </c>
      <c r="J156" s="45">
        <v>7</v>
      </c>
      <c r="K156" s="45"/>
      <c r="L156" s="6" t="s">
        <v>255</v>
      </c>
    </row>
    <row r="157" spans="2:12" ht="12.75" x14ac:dyDescent="0.2">
      <c r="B157" s="44" t="s">
        <v>85</v>
      </c>
      <c r="C157" s="40" t="s">
        <v>86</v>
      </c>
      <c r="D157" s="45">
        <v>0.2</v>
      </c>
      <c r="E157" s="45">
        <v>0</v>
      </c>
      <c r="F157" s="45">
        <v>0</v>
      </c>
      <c r="G157" s="57">
        <v>1</v>
      </c>
      <c r="H157" s="57">
        <v>1</v>
      </c>
      <c r="I157" s="57">
        <v>1</v>
      </c>
      <c r="J157" s="45">
        <v>1</v>
      </c>
      <c r="K157" s="45"/>
    </row>
    <row r="158" spans="2:12" ht="12.75" x14ac:dyDescent="0.2">
      <c r="B158" s="56">
        <v>642</v>
      </c>
      <c r="C158" s="39" t="s">
        <v>87</v>
      </c>
      <c r="D158" s="45"/>
      <c r="E158" s="48">
        <v>0</v>
      </c>
      <c r="F158" s="48"/>
      <c r="G158" s="57">
        <v>1</v>
      </c>
      <c r="H158" s="57">
        <v>1</v>
      </c>
      <c r="I158" s="57">
        <v>1</v>
      </c>
      <c r="J158" s="45">
        <v>1</v>
      </c>
      <c r="K158" s="45"/>
      <c r="L158" s="6" t="s">
        <v>88</v>
      </c>
    </row>
    <row r="159" spans="2:12" ht="12.75" x14ac:dyDescent="0.2">
      <c r="B159" s="25" t="s">
        <v>89</v>
      </c>
      <c r="C159" s="26" t="s">
        <v>90</v>
      </c>
      <c r="D159" s="26">
        <v>44.33</v>
      </c>
      <c r="E159" s="26">
        <f t="shared" ref="E159:K159" si="6">E160+E161+E162+E164+E165+E168+E178</f>
        <v>50.23</v>
      </c>
      <c r="F159" s="26">
        <v>58.61</v>
      </c>
      <c r="G159" s="26">
        <f t="shared" si="6"/>
        <v>80.399999999999991</v>
      </c>
      <c r="H159" s="27">
        <f>H160+H161+H162+H164+H165+H168+H178+H167</f>
        <v>88.769999999999982</v>
      </c>
      <c r="I159" s="27">
        <f>I160+I161+I162+I164+I165+I168+I178+I167</f>
        <v>110.69999999999999</v>
      </c>
      <c r="J159" s="27">
        <f>J160+J161+J162+J164+J165+J168+J178+J167</f>
        <v>110.69999999999999</v>
      </c>
      <c r="K159" s="26">
        <f t="shared" si="6"/>
        <v>0</v>
      </c>
    </row>
    <row r="160" spans="2:12" ht="12.75" x14ac:dyDescent="0.2">
      <c r="B160" s="22">
        <v>610</v>
      </c>
      <c r="C160" s="6" t="s">
        <v>256</v>
      </c>
      <c r="E160" s="6">
        <v>11.23</v>
      </c>
      <c r="F160" s="6">
        <v>4</v>
      </c>
      <c r="G160" s="23">
        <v>8</v>
      </c>
      <c r="H160" s="23">
        <v>8</v>
      </c>
      <c r="I160" s="23">
        <v>8</v>
      </c>
      <c r="J160" s="23">
        <v>8</v>
      </c>
      <c r="K160" s="23"/>
    </row>
    <row r="161" spans="2:13" ht="12.75" x14ac:dyDescent="0.2">
      <c r="B161" s="22">
        <v>620</v>
      </c>
      <c r="C161" s="6" t="s">
        <v>257</v>
      </c>
      <c r="E161" s="6">
        <v>3.93</v>
      </c>
      <c r="F161" s="26">
        <v>1.26</v>
      </c>
      <c r="G161" s="23">
        <v>3</v>
      </c>
      <c r="H161" s="23">
        <v>3</v>
      </c>
      <c r="I161" s="23">
        <v>3</v>
      </c>
      <c r="J161" s="23">
        <v>3</v>
      </c>
      <c r="K161" s="23"/>
    </row>
    <row r="162" spans="2:13" ht="12.75" x14ac:dyDescent="0.2">
      <c r="B162" s="22">
        <v>633</v>
      </c>
      <c r="C162" s="6" t="s">
        <v>258</v>
      </c>
      <c r="E162" s="6">
        <v>7.8</v>
      </c>
      <c r="F162" s="6">
        <v>5.31</v>
      </c>
      <c r="G162" s="23">
        <v>9.5</v>
      </c>
      <c r="H162" s="23">
        <v>9.5</v>
      </c>
      <c r="I162" s="23">
        <v>12.5</v>
      </c>
      <c r="J162" s="23">
        <v>12.5</v>
      </c>
      <c r="K162" s="23"/>
    </row>
    <row r="163" spans="2:13" ht="12.75" hidden="1" x14ac:dyDescent="0.2">
      <c r="B163" s="22" t="s">
        <v>31</v>
      </c>
      <c r="I163" s="23"/>
    </row>
    <row r="164" spans="2:13" ht="12.75" x14ac:dyDescent="0.2">
      <c r="B164" s="22">
        <v>634</v>
      </c>
      <c r="C164" s="6" t="s">
        <v>91</v>
      </c>
      <c r="E164" s="6">
        <v>5.69</v>
      </c>
      <c r="F164" s="6">
        <v>5.16</v>
      </c>
      <c r="G164" s="23">
        <v>9.3000000000000007</v>
      </c>
      <c r="H164" s="23">
        <v>13.92</v>
      </c>
      <c r="I164" s="23">
        <v>15.6</v>
      </c>
      <c r="J164" s="23">
        <v>15.6</v>
      </c>
      <c r="K164" s="23"/>
    </row>
    <row r="165" spans="2:13" ht="12.75" x14ac:dyDescent="0.2">
      <c r="B165" s="58">
        <v>635</v>
      </c>
      <c r="C165" s="6" t="s">
        <v>57</v>
      </c>
      <c r="D165" s="29"/>
      <c r="E165" s="6">
        <v>13.79</v>
      </c>
      <c r="F165" s="6">
        <v>17.010000000000002</v>
      </c>
      <c r="G165" s="23">
        <v>32</v>
      </c>
      <c r="H165" s="23">
        <v>31.15</v>
      </c>
      <c r="I165" s="30">
        <v>51.5</v>
      </c>
      <c r="J165" s="29">
        <v>51.5</v>
      </c>
      <c r="K165" s="29"/>
    </row>
    <row r="166" spans="2:13" ht="12.75" hidden="1" x14ac:dyDescent="0.2">
      <c r="B166" s="22">
        <v>635004</v>
      </c>
      <c r="C166" s="6" t="s">
        <v>92</v>
      </c>
      <c r="I166" s="23"/>
    </row>
    <row r="167" spans="2:13" ht="12.75" x14ac:dyDescent="0.2">
      <c r="B167" s="22">
        <v>651</v>
      </c>
      <c r="C167" s="6" t="s">
        <v>248</v>
      </c>
      <c r="F167" s="6">
        <v>0</v>
      </c>
      <c r="G167" s="23">
        <v>0</v>
      </c>
      <c r="H167" s="23">
        <v>1.5</v>
      </c>
      <c r="I167" s="23">
        <v>1.5</v>
      </c>
      <c r="J167" s="23">
        <v>1.5</v>
      </c>
    </row>
    <row r="168" spans="2:13" ht="12.75" x14ac:dyDescent="0.2">
      <c r="B168" s="22">
        <v>636</v>
      </c>
      <c r="C168" s="6" t="s">
        <v>93</v>
      </c>
      <c r="E168" s="6">
        <v>0.46</v>
      </c>
      <c r="F168" s="6">
        <v>0.3</v>
      </c>
      <c r="G168" s="23">
        <v>0.3</v>
      </c>
      <c r="H168" s="23">
        <v>0.3</v>
      </c>
      <c r="I168" s="23">
        <v>0.3</v>
      </c>
      <c r="J168" s="23">
        <v>0.3</v>
      </c>
      <c r="K168" s="23"/>
    </row>
    <row r="169" spans="2:13" ht="12.75" hidden="1" x14ac:dyDescent="0.2">
      <c r="B169" s="22">
        <v>635006</v>
      </c>
      <c r="C169" s="6" t="s">
        <v>94</v>
      </c>
      <c r="I169" s="23"/>
    </row>
    <row r="170" spans="2:13" ht="12.75" hidden="1" x14ac:dyDescent="0.2">
      <c r="B170" s="22" t="s">
        <v>95</v>
      </c>
      <c r="C170" s="6" t="s">
        <v>96</v>
      </c>
      <c r="I170" s="23"/>
    </row>
    <row r="171" spans="2:13" ht="12.75" hidden="1" x14ac:dyDescent="0.2">
      <c r="B171" s="22" t="s">
        <v>97</v>
      </c>
      <c r="C171" s="6" t="s">
        <v>98</v>
      </c>
      <c r="I171" s="23"/>
      <c r="L171" s="6" t="s">
        <v>99</v>
      </c>
      <c r="M171" s="6" t="s">
        <v>100</v>
      </c>
    </row>
    <row r="172" spans="2:13" ht="12.75" hidden="1" x14ac:dyDescent="0.2">
      <c r="B172" s="22" t="s">
        <v>101</v>
      </c>
      <c r="C172" s="6" t="s">
        <v>102</v>
      </c>
      <c r="I172" s="23"/>
    </row>
    <row r="173" spans="2:13" ht="12.75" hidden="1" x14ac:dyDescent="0.2">
      <c r="B173" s="22" t="s">
        <v>103</v>
      </c>
      <c r="C173" s="6" t="s">
        <v>104</v>
      </c>
      <c r="I173" s="23"/>
    </row>
    <row r="174" spans="2:13" ht="12.75" hidden="1" x14ac:dyDescent="0.2">
      <c r="B174" s="22" t="s">
        <v>105</v>
      </c>
      <c r="C174" s="6" t="s">
        <v>106</v>
      </c>
      <c r="I174" s="23"/>
    </row>
    <row r="175" spans="2:13" ht="12.75" hidden="1" x14ac:dyDescent="0.2">
      <c r="B175" s="22" t="s">
        <v>107</v>
      </c>
      <c r="C175" s="6" t="s">
        <v>108</v>
      </c>
      <c r="I175" s="23"/>
    </row>
    <row r="176" spans="2:13" ht="12.75" hidden="1" x14ac:dyDescent="0.2">
      <c r="B176" s="11"/>
      <c r="C176" s="12"/>
      <c r="D176" s="12"/>
      <c r="E176" s="12"/>
      <c r="F176" s="12"/>
      <c r="G176" s="13"/>
      <c r="H176" s="13"/>
      <c r="I176" s="13"/>
      <c r="J176" s="15"/>
      <c r="K176" s="12"/>
    </row>
    <row r="177" spans="2:12" ht="12.75" hidden="1" x14ac:dyDescent="0.2">
      <c r="B177" s="11"/>
      <c r="C177" s="12"/>
      <c r="D177" s="12"/>
      <c r="E177" s="12"/>
      <c r="F177" s="12"/>
      <c r="G177" s="13"/>
      <c r="H177" s="13"/>
      <c r="I177" s="13"/>
      <c r="J177" s="15"/>
      <c r="K177" s="12"/>
    </row>
    <row r="178" spans="2:12" ht="12.75" x14ac:dyDescent="0.2">
      <c r="B178" s="58">
        <v>637</v>
      </c>
      <c r="C178" s="6" t="s">
        <v>27</v>
      </c>
      <c r="D178" s="29"/>
      <c r="E178" s="6">
        <v>7.33</v>
      </c>
      <c r="F178" s="6">
        <v>25.57</v>
      </c>
      <c r="G178" s="23">
        <v>18.3</v>
      </c>
      <c r="H178" s="23">
        <v>21.4</v>
      </c>
      <c r="I178" s="30">
        <v>18.3</v>
      </c>
      <c r="J178" s="29">
        <v>18.3</v>
      </c>
      <c r="K178" s="29"/>
    </row>
    <row r="179" spans="2:12" ht="12.75" hidden="1" x14ac:dyDescent="0.2">
      <c r="B179" s="22">
        <v>637004</v>
      </c>
      <c r="C179" s="6" t="s">
        <v>109</v>
      </c>
      <c r="I179" s="23"/>
    </row>
    <row r="180" spans="2:12" ht="12.75" hidden="1" x14ac:dyDescent="0.2">
      <c r="B180" s="22">
        <v>63700410</v>
      </c>
      <c r="C180" s="6" t="s">
        <v>110</v>
      </c>
      <c r="I180" s="23"/>
    </row>
    <row r="181" spans="2:12" ht="12.75" hidden="1" x14ac:dyDescent="0.2">
      <c r="B181" s="22">
        <v>637005</v>
      </c>
      <c r="C181" s="6" t="s">
        <v>111</v>
      </c>
      <c r="I181" s="23"/>
    </row>
    <row r="182" spans="2:12" ht="12.75" hidden="1" x14ac:dyDescent="0.2">
      <c r="B182" s="22" t="s">
        <v>112</v>
      </c>
      <c r="C182" s="6" t="s">
        <v>113</v>
      </c>
      <c r="I182" s="23"/>
    </row>
    <row r="183" spans="2:12" ht="12.75" hidden="1" x14ac:dyDescent="0.2">
      <c r="I183" s="23"/>
    </row>
    <row r="184" spans="2:12" ht="12.75" x14ac:dyDescent="0.2">
      <c r="B184" s="25" t="s">
        <v>114</v>
      </c>
      <c r="C184" s="26" t="s">
        <v>115</v>
      </c>
      <c r="D184" s="26">
        <v>103.1</v>
      </c>
      <c r="E184" s="26">
        <f t="shared" ref="E184:K184" si="7">E185+E186+E188</f>
        <v>95.58</v>
      </c>
      <c r="F184" s="26">
        <v>81.89</v>
      </c>
      <c r="G184" s="26">
        <f t="shared" si="7"/>
        <v>79</v>
      </c>
      <c r="H184" s="26">
        <f t="shared" si="7"/>
        <v>79</v>
      </c>
      <c r="I184" s="26">
        <f t="shared" si="7"/>
        <v>90.5</v>
      </c>
      <c r="J184" s="26">
        <f t="shared" si="7"/>
        <v>90.5</v>
      </c>
      <c r="K184" s="26">
        <f t="shared" si="7"/>
        <v>0</v>
      </c>
    </row>
    <row r="185" spans="2:12" ht="12.75" x14ac:dyDescent="0.2">
      <c r="B185" s="22">
        <v>632</v>
      </c>
      <c r="C185" s="6" t="s">
        <v>116</v>
      </c>
      <c r="E185" s="6">
        <v>73.78</v>
      </c>
      <c r="F185" s="6">
        <v>67.23</v>
      </c>
      <c r="G185" s="23">
        <v>65</v>
      </c>
      <c r="H185" s="23">
        <v>65</v>
      </c>
      <c r="I185" s="23">
        <v>68</v>
      </c>
      <c r="J185" s="23">
        <v>68</v>
      </c>
      <c r="K185" s="23"/>
    </row>
    <row r="186" spans="2:12" ht="12.75" x14ac:dyDescent="0.2">
      <c r="B186" s="22">
        <v>635</v>
      </c>
      <c r="C186" s="6" t="s">
        <v>57</v>
      </c>
      <c r="E186" s="6">
        <v>21.8</v>
      </c>
      <c r="F186" s="6">
        <v>14.66</v>
      </c>
      <c r="G186" s="23">
        <v>14</v>
      </c>
      <c r="H186" s="23">
        <v>14</v>
      </c>
      <c r="I186" s="23">
        <v>22.5</v>
      </c>
      <c r="J186" s="23">
        <v>22.5</v>
      </c>
      <c r="K186" s="23"/>
    </row>
    <row r="187" spans="2:12" ht="12.75" hidden="1" x14ac:dyDescent="0.2">
      <c r="B187" s="22">
        <v>6350061</v>
      </c>
      <c r="C187" s="6" t="s">
        <v>117</v>
      </c>
      <c r="I187" s="23"/>
      <c r="L187" s="6" t="s">
        <v>118</v>
      </c>
    </row>
    <row r="188" spans="2:12" ht="12.75" x14ac:dyDescent="0.2">
      <c r="B188" s="22">
        <v>637</v>
      </c>
      <c r="C188" s="6" t="s">
        <v>37</v>
      </c>
      <c r="E188" s="6">
        <v>0</v>
      </c>
      <c r="F188" s="6">
        <v>0</v>
      </c>
      <c r="G188" s="23">
        <v>0</v>
      </c>
      <c r="H188" s="23">
        <v>0</v>
      </c>
      <c r="I188" s="59">
        <v>0</v>
      </c>
      <c r="J188" s="6">
        <v>0</v>
      </c>
      <c r="K188" s="6">
        <v>0</v>
      </c>
    </row>
    <row r="189" spans="2:12" ht="12.75" x14ac:dyDescent="0.2">
      <c r="B189" s="25" t="s">
        <v>119</v>
      </c>
      <c r="C189" s="26" t="s">
        <v>120</v>
      </c>
      <c r="D189" s="26">
        <v>1</v>
      </c>
      <c r="E189" s="26">
        <v>1</v>
      </c>
      <c r="F189" s="26">
        <v>1</v>
      </c>
      <c r="G189" s="27">
        <v>1</v>
      </c>
      <c r="H189" s="27">
        <v>1</v>
      </c>
      <c r="I189" s="27">
        <v>1</v>
      </c>
      <c r="J189" s="27">
        <v>1</v>
      </c>
      <c r="K189" s="27">
        <v>1</v>
      </c>
    </row>
    <row r="190" spans="2:12" ht="12.75" x14ac:dyDescent="0.2">
      <c r="B190" s="22">
        <v>635</v>
      </c>
      <c r="C190" s="6" t="s">
        <v>57</v>
      </c>
      <c r="F190" s="40">
        <v>1</v>
      </c>
      <c r="G190" s="23">
        <v>1</v>
      </c>
      <c r="H190" s="23">
        <v>1</v>
      </c>
      <c r="I190" s="23">
        <v>1</v>
      </c>
      <c r="J190" s="23">
        <v>1</v>
      </c>
      <c r="K190" s="23">
        <v>1</v>
      </c>
    </row>
    <row r="191" spans="2:12" ht="12.75" hidden="1" x14ac:dyDescent="0.2">
      <c r="I191" s="23"/>
    </row>
    <row r="192" spans="2:12" ht="12.75" x14ac:dyDescent="0.2">
      <c r="B192" s="25" t="s">
        <v>121</v>
      </c>
      <c r="C192" s="26" t="s">
        <v>122</v>
      </c>
      <c r="D192" s="26">
        <v>24.56</v>
      </c>
      <c r="E192" s="26">
        <f t="shared" ref="E192:K192" si="8">E194+E195+E197+E199</f>
        <v>30.29</v>
      </c>
      <c r="F192" s="26">
        <f t="shared" si="8"/>
        <v>35.42</v>
      </c>
      <c r="G192" s="26">
        <f t="shared" si="8"/>
        <v>43.1</v>
      </c>
      <c r="H192" s="26">
        <f t="shared" si="8"/>
        <v>47</v>
      </c>
      <c r="I192" s="27">
        <f>I194+I195+I197+I199+I193</f>
        <v>48.6</v>
      </c>
      <c r="J192" s="27">
        <f>J194+J195+J197+J199+J193</f>
        <v>48.6</v>
      </c>
      <c r="K192" s="26">
        <f t="shared" si="8"/>
        <v>0</v>
      </c>
    </row>
    <row r="193" spans="2:11" ht="12.75" x14ac:dyDescent="0.2">
      <c r="B193" s="22">
        <v>611.62</v>
      </c>
      <c r="C193" s="6" t="s">
        <v>67</v>
      </c>
      <c r="D193" s="26"/>
      <c r="E193" s="26"/>
      <c r="F193" s="26"/>
      <c r="G193" s="26"/>
      <c r="H193" s="26">
        <v>0</v>
      </c>
      <c r="I193" s="26">
        <v>4.5999999999999996</v>
      </c>
      <c r="J193" s="26">
        <v>4.5999999999999996</v>
      </c>
      <c r="K193" s="26"/>
    </row>
    <row r="194" spans="2:11" ht="12.75" x14ac:dyDescent="0.2">
      <c r="B194" s="22">
        <v>632</v>
      </c>
      <c r="C194" s="6" t="s">
        <v>123</v>
      </c>
      <c r="E194" s="6">
        <v>9.15</v>
      </c>
      <c r="F194" s="39">
        <v>10.96</v>
      </c>
      <c r="G194" s="23">
        <v>10</v>
      </c>
      <c r="H194" s="23">
        <v>10</v>
      </c>
      <c r="I194" s="23">
        <v>10</v>
      </c>
      <c r="J194" s="23">
        <v>10</v>
      </c>
      <c r="K194" s="23"/>
    </row>
    <row r="195" spans="2:11" ht="12.75" x14ac:dyDescent="0.2">
      <c r="B195" s="22">
        <v>642</v>
      </c>
      <c r="C195" s="6" t="s">
        <v>59</v>
      </c>
      <c r="E195" s="6">
        <v>17.309999999999999</v>
      </c>
      <c r="F195" s="39">
        <v>18.239999999999998</v>
      </c>
      <c r="G195" s="23">
        <v>19</v>
      </c>
      <c r="H195" s="23">
        <v>19</v>
      </c>
      <c r="I195" s="23">
        <v>24</v>
      </c>
      <c r="J195" s="23">
        <v>24</v>
      </c>
      <c r="K195" s="23"/>
    </row>
    <row r="196" spans="2:11" ht="12.75" hidden="1" x14ac:dyDescent="0.2">
      <c r="B196" s="22" t="s">
        <v>124</v>
      </c>
      <c r="C196" s="6" t="s">
        <v>125</v>
      </c>
      <c r="I196" s="23"/>
    </row>
    <row r="197" spans="2:11" ht="12.75" x14ac:dyDescent="0.2">
      <c r="B197" s="22">
        <v>635</v>
      </c>
      <c r="C197" s="6" t="s">
        <v>57</v>
      </c>
      <c r="E197" s="6">
        <v>1</v>
      </c>
      <c r="F197" s="6">
        <v>1.96</v>
      </c>
      <c r="G197" s="23">
        <v>8.5</v>
      </c>
      <c r="H197" s="23">
        <v>11.4</v>
      </c>
      <c r="I197" s="23">
        <v>8</v>
      </c>
      <c r="J197" s="23">
        <v>8</v>
      </c>
      <c r="K197" s="23"/>
    </row>
    <row r="198" spans="2:11" ht="12.75" hidden="1" x14ac:dyDescent="0.2">
      <c r="B198" s="22">
        <v>6350006</v>
      </c>
      <c r="C198" s="6" t="s">
        <v>126</v>
      </c>
      <c r="I198" s="23"/>
    </row>
    <row r="199" spans="2:11" ht="12.75" x14ac:dyDescent="0.2">
      <c r="B199" s="22">
        <v>637</v>
      </c>
      <c r="C199" s="6" t="s">
        <v>37</v>
      </c>
      <c r="E199" s="6">
        <v>2.83</v>
      </c>
      <c r="F199" s="6">
        <v>4.26</v>
      </c>
      <c r="G199" s="23">
        <v>5.6</v>
      </c>
      <c r="H199" s="23">
        <v>6.6</v>
      </c>
      <c r="I199" s="23">
        <v>2</v>
      </c>
      <c r="J199" s="23">
        <v>2</v>
      </c>
      <c r="K199" s="23"/>
    </row>
    <row r="200" spans="2:11" ht="12.75" hidden="1" x14ac:dyDescent="0.2">
      <c r="I200" s="23"/>
    </row>
    <row r="201" spans="2:11" ht="12.75" hidden="1" x14ac:dyDescent="0.2">
      <c r="I201" s="23"/>
    </row>
    <row r="202" spans="2:11" ht="12.75" x14ac:dyDescent="0.2">
      <c r="B202" s="25" t="s">
        <v>127</v>
      </c>
      <c r="C202" s="26" t="s">
        <v>128</v>
      </c>
      <c r="D202" s="26">
        <v>114.31</v>
      </c>
      <c r="E202" s="26">
        <f t="shared" ref="E202:K202" si="9">E203+E204+E205+E210+E215+E216+E221+E235</f>
        <v>120.14</v>
      </c>
      <c r="F202" s="26">
        <f t="shared" si="9"/>
        <v>115.80999999999999</v>
      </c>
      <c r="G202" s="26">
        <f t="shared" si="9"/>
        <v>127.10000000000001</v>
      </c>
      <c r="H202" s="26">
        <f t="shared" si="9"/>
        <v>132.52000000000001</v>
      </c>
      <c r="I202" s="26">
        <f t="shared" si="9"/>
        <v>130.5</v>
      </c>
      <c r="J202" s="26">
        <f t="shared" si="9"/>
        <v>137.4</v>
      </c>
      <c r="K202" s="26">
        <f t="shared" si="9"/>
        <v>0</v>
      </c>
    </row>
    <row r="203" spans="2:11" ht="12.75" x14ac:dyDescent="0.2">
      <c r="B203" s="22">
        <v>610</v>
      </c>
      <c r="C203" s="6" t="s">
        <v>129</v>
      </c>
      <c r="E203" s="6">
        <v>42.65</v>
      </c>
      <c r="F203" s="6">
        <v>42.66</v>
      </c>
      <c r="G203" s="23">
        <v>35</v>
      </c>
      <c r="H203" s="23">
        <v>35</v>
      </c>
      <c r="I203" s="23">
        <v>30</v>
      </c>
      <c r="J203" s="23">
        <v>35</v>
      </c>
      <c r="K203" s="23"/>
    </row>
    <row r="204" spans="2:11" ht="12.75" x14ac:dyDescent="0.2">
      <c r="B204" s="22">
        <v>620</v>
      </c>
      <c r="C204" s="6" t="s">
        <v>130</v>
      </c>
      <c r="E204" s="6">
        <v>14.58</v>
      </c>
      <c r="F204" s="6">
        <v>14.54</v>
      </c>
      <c r="G204" s="23">
        <v>12.2</v>
      </c>
      <c r="H204" s="23">
        <v>12.2</v>
      </c>
      <c r="I204" s="23">
        <v>11</v>
      </c>
      <c r="J204" s="23">
        <v>12</v>
      </c>
      <c r="K204" s="23"/>
    </row>
    <row r="205" spans="2:11" ht="12.75" x14ac:dyDescent="0.2">
      <c r="B205" s="22">
        <v>632</v>
      </c>
      <c r="C205" s="6" t="s">
        <v>55</v>
      </c>
      <c r="E205" s="6">
        <v>26.57</v>
      </c>
      <c r="F205" s="6">
        <v>24.31</v>
      </c>
      <c r="G205" s="23">
        <v>35.200000000000003</v>
      </c>
      <c r="H205" s="23">
        <v>35.200000000000003</v>
      </c>
      <c r="I205" s="23">
        <v>33.5</v>
      </c>
      <c r="J205" s="23">
        <v>33.5</v>
      </c>
      <c r="K205" s="23"/>
    </row>
    <row r="206" spans="2:11" ht="12.75" hidden="1" x14ac:dyDescent="0.2">
      <c r="I206" s="23"/>
    </row>
    <row r="207" spans="2:11" ht="12.75" hidden="1" x14ac:dyDescent="0.2">
      <c r="I207" s="23"/>
    </row>
    <row r="208" spans="2:11" x14ac:dyDescent="0.2">
      <c r="B208" s="11" t="s">
        <v>2</v>
      </c>
      <c r="C208" s="12" t="s">
        <v>3</v>
      </c>
      <c r="D208" s="12" t="s">
        <v>4</v>
      </c>
      <c r="E208" s="12" t="s">
        <v>4</v>
      </c>
      <c r="F208" s="12" t="s">
        <v>4</v>
      </c>
      <c r="G208" s="13" t="s">
        <v>5</v>
      </c>
      <c r="H208" s="13" t="s">
        <v>6</v>
      </c>
      <c r="I208" s="14" t="s">
        <v>7</v>
      </c>
      <c r="J208" s="15" t="s">
        <v>8</v>
      </c>
      <c r="K208" s="12" t="s">
        <v>5</v>
      </c>
    </row>
    <row r="209" spans="2:12" x14ac:dyDescent="0.2">
      <c r="B209" s="11" t="s">
        <v>10</v>
      </c>
      <c r="C209" s="12"/>
      <c r="D209" s="12">
        <v>2013</v>
      </c>
      <c r="E209" s="12">
        <v>2015</v>
      </c>
      <c r="F209" s="12">
        <v>2016</v>
      </c>
      <c r="G209" s="18">
        <v>2017</v>
      </c>
      <c r="H209" s="18">
        <v>2017</v>
      </c>
      <c r="I209" s="19">
        <v>2018</v>
      </c>
      <c r="J209" s="15">
        <v>2018</v>
      </c>
      <c r="K209" s="12">
        <v>2018</v>
      </c>
    </row>
    <row r="210" spans="2:12" ht="12.75" x14ac:dyDescent="0.2">
      <c r="B210" s="22">
        <v>633</v>
      </c>
      <c r="C210" s="6" t="s">
        <v>18</v>
      </c>
      <c r="E210" s="6">
        <v>11.53</v>
      </c>
      <c r="F210" s="6">
        <v>13.72</v>
      </c>
      <c r="G210" s="23">
        <v>12.4</v>
      </c>
      <c r="H210" s="23">
        <v>18.32</v>
      </c>
      <c r="I210" s="23">
        <v>20</v>
      </c>
      <c r="J210" s="23">
        <v>19.5</v>
      </c>
      <c r="K210" s="23"/>
    </row>
    <row r="211" spans="2:12" ht="12.75" hidden="1" x14ac:dyDescent="0.2">
      <c r="I211" s="23"/>
    </row>
    <row r="212" spans="2:12" ht="12.75" hidden="1" x14ac:dyDescent="0.2">
      <c r="I212" s="23"/>
    </row>
    <row r="213" spans="2:12" ht="12.75" hidden="1" x14ac:dyDescent="0.2">
      <c r="I213" s="23"/>
    </row>
    <row r="214" spans="2:12" ht="12.75" hidden="1" x14ac:dyDescent="0.2">
      <c r="B214" s="22">
        <v>634004</v>
      </c>
      <c r="C214" s="6" t="s">
        <v>131</v>
      </c>
      <c r="I214" s="23"/>
    </row>
    <row r="215" spans="2:12" ht="12.75" x14ac:dyDescent="0.2">
      <c r="B215" s="22">
        <v>634</v>
      </c>
      <c r="C215" s="6" t="s">
        <v>132</v>
      </c>
      <c r="E215" s="6">
        <v>0</v>
      </c>
      <c r="F215" s="6">
        <v>0</v>
      </c>
      <c r="H215" s="23">
        <v>0</v>
      </c>
      <c r="I215" s="23">
        <v>0.3</v>
      </c>
      <c r="J215" s="23">
        <v>0.3</v>
      </c>
      <c r="K215" s="23"/>
    </row>
    <row r="216" spans="2:12" ht="12.75" x14ac:dyDescent="0.2">
      <c r="B216" s="22">
        <v>635</v>
      </c>
      <c r="C216" s="6" t="s">
        <v>57</v>
      </c>
      <c r="E216" s="6">
        <v>3.85</v>
      </c>
      <c r="F216" s="6">
        <v>0.14000000000000001</v>
      </c>
      <c r="G216" s="23">
        <v>0.6</v>
      </c>
      <c r="H216" s="23">
        <v>0.6</v>
      </c>
      <c r="I216" s="23">
        <v>0.7</v>
      </c>
      <c r="J216" s="23">
        <v>0.3</v>
      </c>
      <c r="K216" s="23"/>
    </row>
    <row r="217" spans="2:12" ht="12.75" hidden="1" x14ac:dyDescent="0.2">
      <c r="C217" s="26"/>
      <c r="I217" s="23"/>
    </row>
    <row r="218" spans="2:12" ht="12.75" hidden="1" x14ac:dyDescent="0.2">
      <c r="C218" s="26"/>
      <c r="I218" s="23"/>
      <c r="L218" s="6" t="s">
        <v>133</v>
      </c>
    </row>
    <row r="219" spans="2:12" ht="12.75" hidden="1" x14ac:dyDescent="0.2">
      <c r="B219" s="11"/>
      <c r="C219" s="12"/>
      <c r="D219" s="12"/>
      <c r="E219" s="12"/>
      <c r="F219" s="12"/>
      <c r="G219" s="13"/>
      <c r="H219" s="13"/>
      <c r="I219" s="13"/>
      <c r="J219" s="15"/>
      <c r="K219" s="12"/>
    </row>
    <row r="220" spans="2:12" ht="12.75" hidden="1" x14ac:dyDescent="0.2">
      <c r="B220" s="11"/>
      <c r="C220" s="12"/>
      <c r="D220" s="12"/>
      <c r="E220" s="12"/>
      <c r="F220" s="12"/>
      <c r="G220" s="13"/>
      <c r="H220" s="13"/>
      <c r="I220" s="13"/>
      <c r="J220" s="15"/>
      <c r="K220" s="12"/>
    </row>
    <row r="221" spans="2:12" x14ac:dyDescent="0.2">
      <c r="B221" s="22">
        <v>637</v>
      </c>
      <c r="C221" s="6" t="s">
        <v>27</v>
      </c>
      <c r="D221" s="37"/>
      <c r="E221" s="6">
        <v>20.82</v>
      </c>
      <c r="F221" s="6">
        <v>19.59</v>
      </c>
      <c r="G221" s="23">
        <v>29.3</v>
      </c>
      <c r="H221" s="23">
        <v>29.3</v>
      </c>
      <c r="I221" s="38">
        <v>32.700000000000003</v>
      </c>
      <c r="J221" s="37">
        <v>31.4</v>
      </c>
      <c r="K221" s="37"/>
    </row>
    <row r="222" spans="2:12" ht="12.75" hidden="1" x14ac:dyDescent="0.2">
      <c r="C222" s="26"/>
      <c r="I222" s="23"/>
    </row>
    <row r="223" spans="2:12" ht="12.75" hidden="1" x14ac:dyDescent="0.2">
      <c r="C223" s="26"/>
      <c r="I223" s="23"/>
    </row>
    <row r="224" spans="2:12" ht="12.75" hidden="1" x14ac:dyDescent="0.2">
      <c r="C224" s="26"/>
      <c r="I224" s="23"/>
    </row>
    <row r="225" spans="2:12" ht="12.75" hidden="1" x14ac:dyDescent="0.2">
      <c r="B225" s="11"/>
      <c r="C225" s="12"/>
      <c r="D225" s="12"/>
      <c r="E225" s="12"/>
      <c r="F225" s="12"/>
      <c r="G225" s="13"/>
      <c r="H225" s="13"/>
      <c r="I225" s="13"/>
      <c r="J225" s="15"/>
      <c r="K225" s="12"/>
      <c r="L225" s="16" t="s">
        <v>9</v>
      </c>
    </row>
    <row r="226" spans="2:12" ht="12.75" hidden="1" x14ac:dyDescent="0.2">
      <c r="B226" s="11"/>
      <c r="C226" s="12"/>
      <c r="D226" s="12"/>
      <c r="E226" s="12"/>
      <c r="F226" s="12"/>
      <c r="G226" s="18"/>
      <c r="H226" s="18"/>
      <c r="I226" s="18"/>
      <c r="J226" s="15"/>
      <c r="K226" s="12"/>
      <c r="L226" s="20"/>
    </row>
    <row r="227" spans="2:12" ht="12.75" hidden="1" x14ac:dyDescent="0.2">
      <c r="C227" s="26"/>
      <c r="I227" s="23"/>
    </row>
    <row r="228" spans="2:12" ht="12.75" hidden="1" x14ac:dyDescent="0.2">
      <c r="C228" s="26"/>
      <c r="I228" s="23"/>
    </row>
    <row r="229" spans="2:12" ht="12.75" hidden="1" x14ac:dyDescent="0.2">
      <c r="C229" s="26"/>
      <c r="I229" s="23"/>
    </row>
    <row r="230" spans="2:12" hidden="1" x14ac:dyDescent="0.2">
      <c r="B230" s="11"/>
      <c r="C230" s="12"/>
      <c r="D230" s="12"/>
      <c r="E230" s="12"/>
      <c r="F230" s="12"/>
      <c r="G230" s="13"/>
      <c r="H230" s="13"/>
      <c r="I230" s="14"/>
      <c r="J230" s="15"/>
      <c r="K230" s="12"/>
      <c r="L230" s="16" t="s">
        <v>9</v>
      </c>
    </row>
    <row r="231" spans="2:12" hidden="1" x14ac:dyDescent="0.2">
      <c r="B231" s="11"/>
      <c r="C231" s="12"/>
      <c r="D231" s="12"/>
      <c r="E231" s="12"/>
      <c r="F231" s="12"/>
      <c r="G231" s="18"/>
      <c r="H231" s="18"/>
      <c r="I231" s="19"/>
      <c r="J231" s="15"/>
      <c r="K231" s="12"/>
      <c r="L231" s="20"/>
    </row>
    <row r="232" spans="2:12" ht="12.75" hidden="1" x14ac:dyDescent="0.2">
      <c r="C232" s="26"/>
      <c r="I232" s="23"/>
    </row>
    <row r="233" spans="2:12" ht="12.75" hidden="1" x14ac:dyDescent="0.2">
      <c r="C233" s="26"/>
      <c r="I233" s="23"/>
    </row>
    <row r="234" spans="2:12" ht="12.75" hidden="1" x14ac:dyDescent="0.2">
      <c r="C234" s="26"/>
      <c r="I234" s="23"/>
    </row>
    <row r="235" spans="2:12" ht="12.75" x14ac:dyDescent="0.2">
      <c r="B235" s="60">
        <v>642</v>
      </c>
      <c r="C235" s="43" t="s">
        <v>134</v>
      </c>
      <c r="E235" s="6">
        <v>0.14000000000000001</v>
      </c>
      <c r="F235" s="6">
        <v>0.85</v>
      </c>
      <c r="G235" s="23">
        <v>2.4</v>
      </c>
      <c r="H235" s="23">
        <v>1.9</v>
      </c>
      <c r="I235" s="23">
        <v>2.2999999999999998</v>
      </c>
      <c r="J235" s="23">
        <v>5.4</v>
      </c>
      <c r="K235" s="23"/>
      <c r="L235" s="6" t="s">
        <v>135</v>
      </c>
    </row>
    <row r="236" spans="2:12" ht="12.75" hidden="1" x14ac:dyDescent="0.2">
      <c r="B236" s="25"/>
      <c r="C236" s="26"/>
      <c r="D236" s="26"/>
      <c r="E236" s="26"/>
      <c r="F236" s="26"/>
      <c r="G236" s="27"/>
      <c r="H236" s="27"/>
      <c r="I236" s="27"/>
      <c r="J236" s="26">
        <v>1.5</v>
      </c>
      <c r="K236" s="26"/>
    </row>
    <row r="237" spans="2:12" ht="12.75" hidden="1" x14ac:dyDescent="0.2">
      <c r="I237" s="23"/>
      <c r="J237" s="23">
        <v>1.5</v>
      </c>
    </row>
    <row r="238" spans="2:12" ht="12.75" hidden="1" x14ac:dyDescent="0.2">
      <c r="I238" s="23"/>
    </row>
    <row r="239" spans="2:12" ht="12.75" hidden="1" x14ac:dyDescent="0.2">
      <c r="I239" s="23"/>
    </row>
    <row r="240" spans="2:12" ht="12.75" hidden="1" x14ac:dyDescent="0.2">
      <c r="B240" s="25"/>
      <c r="C240" s="26"/>
      <c r="D240" s="26"/>
      <c r="E240" s="26"/>
      <c r="F240" s="26"/>
      <c r="G240" s="27"/>
      <c r="H240" s="27"/>
      <c r="I240" s="27"/>
      <c r="J240" s="26">
        <v>0.3</v>
      </c>
      <c r="K240" s="26"/>
    </row>
    <row r="241" spans="2:12" ht="12.75" hidden="1" x14ac:dyDescent="0.2">
      <c r="I241" s="23"/>
      <c r="J241" s="23">
        <v>3</v>
      </c>
    </row>
    <row r="242" spans="2:12" ht="12.75" hidden="1" x14ac:dyDescent="0.2">
      <c r="I242" s="23"/>
    </row>
    <row r="243" spans="2:12" ht="12.75" hidden="1" x14ac:dyDescent="0.2">
      <c r="I243" s="23"/>
    </row>
    <row r="244" spans="2:12" ht="12.75" hidden="1" x14ac:dyDescent="0.2">
      <c r="I244" s="23"/>
    </row>
    <row r="245" spans="2:12" ht="12.75" hidden="1" x14ac:dyDescent="0.2">
      <c r="B245" s="25"/>
      <c r="C245" s="26"/>
      <c r="D245" s="26"/>
      <c r="E245" s="26"/>
      <c r="F245" s="26"/>
      <c r="G245" s="27"/>
      <c r="H245" s="27"/>
      <c r="I245" s="27"/>
      <c r="J245" s="27">
        <v>0.5</v>
      </c>
    </row>
    <row r="246" spans="2:12" ht="12.75" hidden="1" x14ac:dyDescent="0.2">
      <c r="I246" s="23"/>
      <c r="J246" s="23">
        <v>0.5</v>
      </c>
      <c r="L246" s="6" t="s">
        <v>136</v>
      </c>
    </row>
    <row r="247" spans="2:12" ht="12.75" hidden="1" x14ac:dyDescent="0.2">
      <c r="I247" s="23"/>
    </row>
    <row r="248" spans="2:12" ht="12.75" hidden="1" x14ac:dyDescent="0.2">
      <c r="I248" s="23"/>
    </row>
    <row r="249" spans="2:12" ht="12.75" hidden="1" x14ac:dyDescent="0.2">
      <c r="B249" s="25"/>
      <c r="C249" s="26"/>
      <c r="D249" s="26"/>
      <c r="E249" s="26"/>
      <c r="F249" s="26"/>
      <c r="G249" s="27"/>
      <c r="H249" s="27"/>
      <c r="I249" s="27"/>
      <c r="J249" s="27">
        <f>SUM(J250:J256)</f>
        <v>10</v>
      </c>
      <c r="K249" s="26"/>
    </row>
    <row r="250" spans="2:12" ht="12.75" hidden="1" x14ac:dyDescent="0.2">
      <c r="I250" s="23"/>
      <c r="J250" s="23">
        <v>5.5</v>
      </c>
    </row>
    <row r="251" spans="2:12" ht="12.75" hidden="1" x14ac:dyDescent="0.2">
      <c r="I251" s="23"/>
    </row>
    <row r="252" spans="2:12" ht="12.75" hidden="1" x14ac:dyDescent="0.2">
      <c r="I252" s="23"/>
    </row>
    <row r="253" spans="2:12" ht="12.75" hidden="1" x14ac:dyDescent="0.2">
      <c r="I253" s="23"/>
      <c r="J253" s="23">
        <v>0.5</v>
      </c>
    </row>
    <row r="254" spans="2:12" ht="12.75" hidden="1" x14ac:dyDescent="0.2">
      <c r="I254" s="23"/>
      <c r="J254" s="23">
        <v>4</v>
      </c>
    </row>
    <row r="255" spans="2:12" ht="12.75" hidden="1" x14ac:dyDescent="0.2">
      <c r="I255" s="23"/>
    </row>
    <row r="256" spans="2:12" ht="12.75" hidden="1" x14ac:dyDescent="0.2">
      <c r="I256" s="23"/>
    </row>
    <row r="257" spans="2:12" ht="12.75" hidden="1" x14ac:dyDescent="0.2">
      <c r="I257" s="23"/>
    </row>
    <row r="258" spans="2:12" ht="12.75" hidden="1" x14ac:dyDescent="0.2">
      <c r="I258" s="23"/>
    </row>
    <row r="259" spans="2:12" hidden="1" x14ac:dyDescent="0.2">
      <c r="B259" s="11"/>
      <c r="C259" s="12"/>
      <c r="D259" s="12"/>
      <c r="E259" s="12"/>
      <c r="F259" s="12"/>
      <c r="G259" s="13"/>
      <c r="H259" s="13"/>
      <c r="I259" s="14"/>
      <c r="J259" s="15"/>
    </row>
    <row r="260" spans="2:12" hidden="1" x14ac:dyDescent="0.2">
      <c r="B260" s="11"/>
      <c r="C260" s="12"/>
      <c r="D260" s="12"/>
      <c r="E260" s="12"/>
      <c r="F260" s="12"/>
      <c r="G260" s="18"/>
      <c r="H260" s="18"/>
      <c r="I260" s="19"/>
      <c r="J260" s="15"/>
    </row>
    <row r="261" spans="2:12" ht="12.75" x14ac:dyDescent="0.2">
      <c r="B261" s="25" t="s">
        <v>137</v>
      </c>
      <c r="C261" s="26" t="s">
        <v>138</v>
      </c>
      <c r="D261" s="26">
        <v>27.06</v>
      </c>
      <c r="E261" s="26">
        <f t="shared" ref="E261:K261" si="10">E262+E263+E267+E270+E271+E273+E274+E275</f>
        <v>18.28</v>
      </c>
      <c r="F261" s="26">
        <v>18.28</v>
      </c>
      <c r="G261" s="26">
        <f t="shared" si="10"/>
        <v>21.74</v>
      </c>
      <c r="H261" s="26">
        <f t="shared" si="10"/>
        <v>21.74</v>
      </c>
      <c r="I261" s="26">
        <f t="shared" si="10"/>
        <v>22.639999999999997</v>
      </c>
      <c r="J261" s="26">
        <f t="shared" si="10"/>
        <v>22.639999999999997</v>
      </c>
      <c r="K261" s="26">
        <f t="shared" si="10"/>
        <v>0</v>
      </c>
    </row>
    <row r="262" spans="2:12" ht="12.75" x14ac:dyDescent="0.2">
      <c r="B262" s="22">
        <v>610</v>
      </c>
      <c r="C262" s="6" t="s">
        <v>139</v>
      </c>
      <c r="E262" s="6">
        <v>10.02</v>
      </c>
      <c r="F262" s="6">
        <v>9.98</v>
      </c>
      <c r="G262" s="23">
        <v>11</v>
      </c>
      <c r="H262" s="23">
        <v>11</v>
      </c>
      <c r="I262" s="23">
        <v>11.5</v>
      </c>
      <c r="J262" s="23">
        <v>11.5</v>
      </c>
      <c r="K262" s="23"/>
    </row>
    <row r="263" spans="2:12" ht="12.75" x14ac:dyDescent="0.2">
      <c r="B263" s="22">
        <v>620</v>
      </c>
      <c r="C263" s="6" t="s">
        <v>140</v>
      </c>
      <c r="E263" s="39">
        <v>3.31</v>
      </c>
      <c r="F263" s="39">
        <v>3.36</v>
      </c>
      <c r="G263" s="23">
        <v>4</v>
      </c>
      <c r="H263" s="23">
        <v>4</v>
      </c>
      <c r="I263" s="23">
        <v>4.2</v>
      </c>
      <c r="J263" s="23">
        <v>4.2</v>
      </c>
      <c r="K263" s="23"/>
    </row>
    <row r="264" spans="2:12" ht="12.75" hidden="1" x14ac:dyDescent="0.2">
      <c r="I264" s="23"/>
    </row>
    <row r="265" spans="2:12" ht="12.75" hidden="1" x14ac:dyDescent="0.2">
      <c r="B265" s="11"/>
      <c r="C265" s="12"/>
      <c r="D265" s="12"/>
      <c r="E265" s="12"/>
      <c r="F265" s="12"/>
      <c r="G265" s="13"/>
      <c r="H265" s="13"/>
      <c r="I265" s="13"/>
      <c r="J265" s="15"/>
      <c r="K265" s="12"/>
      <c r="L265" s="16" t="s">
        <v>9</v>
      </c>
    </row>
    <row r="266" spans="2:12" ht="12.75" hidden="1" x14ac:dyDescent="0.2">
      <c r="B266" s="11"/>
      <c r="C266" s="12"/>
      <c r="D266" s="12"/>
      <c r="E266" s="12"/>
      <c r="F266" s="12"/>
      <c r="G266" s="18"/>
      <c r="H266" s="18"/>
      <c r="I266" s="18"/>
      <c r="J266" s="15"/>
      <c r="K266" s="12"/>
      <c r="L266" s="20"/>
    </row>
    <row r="267" spans="2:12" ht="12.75" x14ac:dyDescent="0.2">
      <c r="B267" s="22">
        <v>632</v>
      </c>
      <c r="C267" s="6" t="s">
        <v>55</v>
      </c>
      <c r="E267" s="6">
        <v>3.99</v>
      </c>
      <c r="F267" s="6">
        <v>3.24</v>
      </c>
      <c r="G267" s="23">
        <v>4.5</v>
      </c>
      <c r="H267" s="23">
        <v>4.5</v>
      </c>
      <c r="I267" s="23">
        <v>4.7</v>
      </c>
      <c r="J267" s="23">
        <v>4.7</v>
      </c>
      <c r="K267" s="23"/>
    </row>
    <row r="268" spans="2:12" ht="12.75" hidden="1" x14ac:dyDescent="0.2">
      <c r="I268" s="23"/>
    </row>
    <row r="269" spans="2:12" ht="12.75" hidden="1" x14ac:dyDescent="0.2">
      <c r="I269" s="23"/>
    </row>
    <row r="270" spans="2:12" ht="12.75" x14ac:dyDescent="0.2">
      <c r="B270" s="22">
        <v>633</v>
      </c>
      <c r="C270" s="6" t="s">
        <v>18</v>
      </c>
      <c r="E270" s="6">
        <v>0.16</v>
      </c>
      <c r="F270" s="6">
        <v>0.87</v>
      </c>
      <c r="G270" s="23">
        <v>0.3</v>
      </c>
      <c r="H270" s="23">
        <v>0.3</v>
      </c>
      <c r="I270" s="23">
        <v>0.3</v>
      </c>
      <c r="J270" s="23">
        <v>0.3</v>
      </c>
      <c r="K270" s="23"/>
    </row>
    <row r="271" spans="2:12" ht="12.75" x14ac:dyDescent="0.2">
      <c r="B271" s="22">
        <v>635</v>
      </c>
      <c r="C271" s="6" t="s">
        <v>141</v>
      </c>
      <c r="E271" s="6">
        <v>0.03</v>
      </c>
      <c r="F271" s="6">
        <v>0.26</v>
      </c>
      <c r="G271" s="23">
        <v>0.7</v>
      </c>
      <c r="H271" s="23">
        <v>0.7</v>
      </c>
      <c r="I271" s="23">
        <v>0.7</v>
      </c>
      <c r="J271" s="23">
        <v>0.7</v>
      </c>
      <c r="K271" s="23"/>
    </row>
    <row r="272" spans="2:12" ht="12.75" hidden="1" x14ac:dyDescent="0.2">
      <c r="I272" s="23"/>
    </row>
    <row r="273" spans="2:12" ht="12.75" x14ac:dyDescent="0.2">
      <c r="B273" s="22">
        <v>636</v>
      </c>
      <c r="C273" s="6" t="s">
        <v>142</v>
      </c>
      <c r="E273" s="6">
        <v>0.16</v>
      </c>
      <c r="F273" s="6">
        <v>0.16</v>
      </c>
      <c r="G273" s="23">
        <v>0.2</v>
      </c>
      <c r="H273" s="23">
        <v>0.2</v>
      </c>
      <c r="I273" s="23">
        <v>0.2</v>
      </c>
      <c r="J273" s="23">
        <v>0.2</v>
      </c>
      <c r="K273" s="23"/>
    </row>
    <row r="274" spans="2:12" ht="12.75" x14ac:dyDescent="0.2">
      <c r="B274" s="22">
        <v>637</v>
      </c>
      <c r="C274" s="6" t="s">
        <v>37</v>
      </c>
      <c r="E274" s="6">
        <v>0.61</v>
      </c>
      <c r="F274" s="6">
        <v>0.36</v>
      </c>
      <c r="G274" s="23">
        <v>0.54</v>
      </c>
      <c r="H274" s="23">
        <v>0.54</v>
      </c>
      <c r="I274" s="23">
        <v>0.54</v>
      </c>
      <c r="J274" s="23">
        <v>0.54</v>
      </c>
      <c r="K274" s="23"/>
    </row>
    <row r="275" spans="2:12" ht="12.75" x14ac:dyDescent="0.2">
      <c r="B275" s="22">
        <v>642</v>
      </c>
      <c r="C275" s="6" t="s">
        <v>143</v>
      </c>
      <c r="E275" s="6">
        <v>0</v>
      </c>
      <c r="F275" s="6">
        <v>0.05</v>
      </c>
      <c r="G275" s="23">
        <v>0.5</v>
      </c>
      <c r="H275" s="23">
        <v>0.5</v>
      </c>
      <c r="I275" s="23">
        <v>0.5</v>
      </c>
      <c r="J275" s="23">
        <v>0.5</v>
      </c>
      <c r="K275" s="23"/>
    </row>
    <row r="276" spans="2:12" hidden="1" x14ac:dyDescent="0.2">
      <c r="B276" s="11"/>
      <c r="C276" s="12"/>
      <c r="D276" s="12"/>
      <c r="E276" s="12"/>
      <c r="F276" s="12"/>
      <c r="G276" s="13"/>
      <c r="H276" s="13"/>
      <c r="I276" s="14"/>
      <c r="J276" s="15"/>
      <c r="K276" s="12" t="s">
        <v>26</v>
      </c>
      <c r="L276" s="16" t="s">
        <v>9</v>
      </c>
    </row>
    <row r="277" spans="2:12" hidden="1" x14ac:dyDescent="0.2">
      <c r="B277" s="11"/>
      <c r="C277" s="12"/>
      <c r="D277" s="12"/>
      <c r="E277" s="12"/>
      <c r="F277" s="12"/>
      <c r="G277" s="18"/>
      <c r="H277" s="18"/>
      <c r="I277" s="19"/>
      <c r="J277" s="15"/>
      <c r="K277" s="12">
        <v>2016</v>
      </c>
      <c r="L277" s="20"/>
    </row>
    <row r="278" spans="2:12" hidden="1" x14ac:dyDescent="0.2">
      <c r="B278" s="44"/>
      <c r="C278" s="45"/>
      <c r="D278" s="45"/>
      <c r="E278" s="45"/>
      <c r="F278" s="45"/>
      <c r="G278" s="46"/>
      <c r="H278" s="46"/>
      <c r="I278" s="47"/>
      <c r="J278" s="45"/>
      <c r="K278" s="45"/>
      <c r="L278" s="48"/>
    </row>
    <row r="279" spans="2:12" x14ac:dyDescent="0.2">
      <c r="B279" s="44"/>
      <c r="C279" s="45"/>
      <c r="D279" s="45"/>
      <c r="E279" s="45"/>
      <c r="F279" s="45"/>
      <c r="G279" s="46"/>
      <c r="H279" s="46"/>
      <c r="I279" s="47"/>
      <c r="J279" s="45"/>
      <c r="K279" s="45"/>
      <c r="L279" s="48"/>
    </row>
    <row r="280" spans="2:12" ht="12.75" x14ac:dyDescent="0.2">
      <c r="B280" s="25" t="s">
        <v>144</v>
      </c>
      <c r="C280" s="26" t="s">
        <v>145</v>
      </c>
      <c r="D280" s="26">
        <v>369.9</v>
      </c>
      <c r="E280" s="26">
        <f t="shared" ref="E280:K280" si="11">E281+E282+E283+E285+E293+E295+E296+E301</f>
        <v>398.07</v>
      </c>
      <c r="F280" s="26">
        <f t="shared" si="11"/>
        <v>433.07</v>
      </c>
      <c r="G280" s="26">
        <f t="shared" si="11"/>
        <v>476.70000000000005</v>
      </c>
      <c r="H280" s="27">
        <f t="shared" si="11"/>
        <v>503.71000000000004</v>
      </c>
      <c r="I280" s="26">
        <f t="shared" si="11"/>
        <v>489.40000000000003</v>
      </c>
      <c r="J280" s="26">
        <f t="shared" si="11"/>
        <v>493.39999999999992</v>
      </c>
      <c r="K280" s="26">
        <f t="shared" si="11"/>
        <v>0</v>
      </c>
    </row>
    <row r="281" spans="2:12" ht="12.75" x14ac:dyDescent="0.2">
      <c r="B281" s="22">
        <v>610</v>
      </c>
      <c r="C281" s="6" t="s">
        <v>146</v>
      </c>
      <c r="D281" s="6">
        <v>212.62</v>
      </c>
      <c r="E281" s="6">
        <v>236.4</v>
      </c>
      <c r="F281" s="6">
        <v>253.44</v>
      </c>
      <c r="G281" s="23">
        <v>268.10000000000002</v>
      </c>
      <c r="H281" s="23">
        <v>268.10000000000002</v>
      </c>
      <c r="I281" s="23">
        <v>288</v>
      </c>
      <c r="J281" s="23">
        <v>281</v>
      </c>
      <c r="K281" s="23"/>
    </row>
    <row r="282" spans="2:12" ht="12.75" x14ac:dyDescent="0.2">
      <c r="B282" s="22">
        <v>620</v>
      </c>
      <c r="C282" s="6" t="s">
        <v>130</v>
      </c>
      <c r="D282" s="6">
        <v>74.650000000000006</v>
      </c>
      <c r="E282" s="6">
        <v>82.98</v>
      </c>
      <c r="F282" s="6">
        <v>88.09</v>
      </c>
      <c r="G282" s="23">
        <v>94</v>
      </c>
      <c r="H282" s="23">
        <v>94</v>
      </c>
      <c r="I282" s="23">
        <v>101</v>
      </c>
      <c r="J282" s="23">
        <v>100.2</v>
      </c>
      <c r="K282" s="23"/>
    </row>
    <row r="283" spans="2:12" ht="12.75" x14ac:dyDescent="0.2">
      <c r="B283" s="22">
        <v>632</v>
      </c>
      <c r="C283" s="6" t="s">
        <v>55</v>
      </c>
      <c r="E283" s="6">
        <v>49.3</v>
      </c>
      <c r="F283" s="40">
        <v>51.29</v>
      </c>
      <c r="G283" s="23">
        <v>54.6</v>
      </c>
      <c r="H283" s="23">
        <v>54.6</v>
      </c>
      <c r="I283" s="23">
        <v>54.6</v>
      </c>
      <c r="J283" s="23">
        <v>56.2</v>
      </c>
      <c r="K283" s="23"/>
    </row>
    <row r="284" spans="2:12" ht="12.75" hidden="1" x14ac:dyDescent="0.2">
      <c r="I284" s="23"/>
    </row>
    <row r="285" spans="2:12" ht="12.75" x14ac:dyDescent="0.2">
      <c r="B285" s="22">
        <v>633</v>
      </c>
      <c r="C285" s="6" t="s">
        <v>18</v>
      </c>
      <c r="E285" s="6">
        <v>19.03</v>
      </c>
      <c r="F285" s="6">
        <v>17.52</v>
      </c>
      <c r="G285" s="23">
        <v>7.3</v>
      </c>
      <c r="H285" s="23">
        <v>16.91</v>
      </c>
      <c r="I285" s="23">
        <v>8.6</v>
      </c>
      <c r="J285" s="23">
        <v>10.4</v>
      </c>
      <c r="K285" s="23"/>
      <c r="L285" s="6" t="s">
        <v>147</v>
      </c>
    </row>
    <row r="286" spans="2:12" ht="16.5" hidden="1" customHeight="1" x14ac:dyDescent="0.2">
      <c r="I286" s="23"/>
    </row>
    <row r="287" spans="2:12" ht="12.75" hidden="1" x14ac:dyDescent="0.2">
      <c r="I287" s="23"/>
    </row>
    <row r="288" spans="2:12" ht="12.75" hidden="1" x14ac:dyDescent="0.2">
      <c r="I288" s="23"/>
    </row>
    <row r="289" spans="2:12" ht="15.75" hidden="1" customHeight="1" x14ac:dyDescent="0.2">
      <c r="I289" s="23"/>
    </row>
    <row r="290" spans="2:12" ht="12.75" hidden="1" x14ac:dyDescent="0.2">
      <c r="B290" s="41"/>
      <c r="I290" s="23"/>
    </row>
    <row r="291" spans="2:12" ht="12.75" hidden="1" x14ac:dyDescent="0.2">
      <c r="B291" s="41"/>
      <c r="I291" s="23"/>
    </row>
    <row r="292" spans="2:12" ht="12.75" hidden="1" x14ac:dyDescent="0.2">
      <c r="I292" s="23"/>
    </row>
    <row r="293" spans="2:12" ht="12.75" x14ac:dyDescent="0.2">
      <c r="B293" s="22">
        <v>635</v>
      </c>
      <c r="C293" s="6" t="s">
        <v>141</v>
      </c>
      <c r="E293" s="6">
        <v>0.34</v>
      </c>
      <c r="F293" s="6">
        <v>7.1</v>
      </c>
      <c r="G293" s="23">
        <v>41</v>
      </c>
      <c r="H293" s="23">
        <v>50</v>
      </c>
      <c r="I293" s="23">
        <v>25</v>
      </c>
      <c r="J293" s="23">
        <v>30</v>
      </c>
      <c r="K293" s="23"/>
    </row>
    <row r="294" spans="2:12" ht="12.75" hidden="1" x14ac:dyDescent="0.2">
      <c r="I294" s="23"/>
    </row>
    <row r="295" spans="2:12" ht="12.75" x14ac:dyDescent="0.2">
      <c r="B295" s="22">
        <v>636</v>
      </c>
      <c r="C295" s="6" t="s">
        <v>148</v>
      </c>
      <c r="E295" s="6">
        <v>5.37</v>
      </c>
      <c r="F295" s="6">
        <v>5.37</v>
      </c>
      <c r="G295" s="23">
        <v>5.4</v>
      </c>
      <c r="H295" s="23">
        <v>5.4</v>
      </c>
      <c r="I295" s="23">
        <v>5.4</v>
      </c>
      <c r="J295" s="23">
        <v>5.4</v>
      </c>
      <c r="K295" s="23"/>
    </row>
    <row r="296" spans="2:12" ht="16.5" customHeight="1" x14ac:dyDescent="0.2">
      <c r="B296" s="22">
        <v>637</v>
      </c>
      <c r="C296" s="6" t="s">
        <v>37</v>
      </c>
      <c r="E296" s="6">
        <v>4.6500000000000004</v>
      </c>
      <c r="F296" s="6">
        <v>10.09</v>
      </c>
      <c r="G296" s="23">
        <v>5.8</v>
      </c>
      <c r="H296" s="23">
        <v>14.2</v>
      </c>
      <c r="I296" s="23">
        <v>6.3</v>
      </c>
      <c r="J296" s="23">
        <v>7.7</v>
      </c>
      <c r="K296" s="23"/>
    </row>
    <row r="297" spans="2:12" ht="12.75" hidden="1" x14ac:dyDescent="0.2">
      <c r="I297" s="23"/>
    </row>
    <row r="298" spans="2:12" ht="12.75" hidden="1" x14ac:dyDescent="0.2">
      <c r="I298" s="23"/>
    </row>
    <row r="299" spans="2:12" ht="12.75" hidden="1" x14ac:dyDescent="0.2">
      <c r="I299" s="23"/>
    </row>
    <row r="300" spans="2:12" ht="17.25" hidden="1" customHeight="1" x14ac:dyDescent="0.2">
      <c r="I300" s="23"/>
    </row>
    <row r="301" spans="2:12" ht="12.75" x14ac:dyDescent="0.2">
      <c r="B301" s="22">
        <v>642</v>
      </c>
      <c r="C301" s="6" t="s">
        <v>149</v>
      </c>
      <c r="E301" s="6">
        <v>0</v>
      </c>
      <c r="F301" s="6">
        <v>0.17</v>
      </c>
      <c r="G301" s="23">
        <v>0.5</v>
      </c>
      <c r="H301" s="23">
        <v>0.5</v>
      </c>
      <c r="I301" s="23">
        <v>0.5</v>
      </c>
      <c r="J301" s="23">
        <v>2.5</v>
      </c>
      <c r="K301" s="23"/>
    </row>
    <row r="302" spans="2:12" ht="12.75" hidden="1" x14ac:dyDescent="0.2">
      <c r="B302" s="22" t="s">
        <v>31</v>
      </c>
      <c r="C302" s="6" t="s">
        <v>31</v>
      </c>
      <c r="I302" s="23"/>
    </row>
    <row r="303" spans="2:12" ht="12.75" hidden="1" x14ac:dyDescent="0.2">
      <c r="B303" s="11"/>
      <c r="C303" s="12"/>
      <c r="D303" s="12"/>
      <c r="E303" s="12"/>
      <c r="F303" s="12"/>
      <c r="G303" s="13"/>
      <c r="H303" s="13"/>
      <c r="I303" s="13"/>
      <c r="J303" s="15"/>
      <c r="K303" s="12"/>
      <c r="L303" s="16" t="s">
        <v>9</v>
      </c>
    </row>
    <row r="304" spans="2:12" ht="12.75" hidden="1" x14ac:dyDescent="0.2">
      <c r="B304" s="11"/>
      <c r="C304" s="12"/>
      <c r="D304" s="12"/>
      <c r="E304" s="12"/>
      <c r="F304" s="12"/>
      <c r="G304" s="18"/>
      <c r="H304" s="18"/>
      <c r="I304" s="18"/>
      <c r="J304" s="15"/>
      <c r="K304" s="12"/>
      <c r="L304" s="20"/>
    </row>
    <row r="305" spans="2:11" ht="12.75" hidden="1" x14ac:dyDescent="0.2">
      <c r="B305" s="25"/>
      <c r="C305" s="26"/>
      <c r="D305" s="26"/>
      <c r="E305" s="26"/>
      <c r="F305" s="26"/>
      <c r="G305" s="27"/>
      <c r="H305" s="27"/>
      <c r="I305" s="27"/>
      <c r="K305" s="6">
        <v>0</v>
      </c>
    </row>
    <row r="306" spans="2:11" ht="12.75" hidden="1" x14ac:dyDescent="0.2">
      <c r="I306" s="23"/>
    </row>
    <row r="307" spans="2:11" ht="12.75" hidden="1" x14ac:dyDescent="0.2">
      <c r="I307" s="23"/>
    </row>
    <row r="308" spans="2:11" ht="12.75" x14ac:dyDescent="0.2">
      <c r="I308" s="23"/>
    </row>
    <row r="309" spans="2:11" ht="12.75" x14ac:dyDescent="0.2">
      <c r="B309" s="25" t="s">
        <v>150</v>
      </c>
      <c r="C309" s="26" t="s">
        <v>151</v>
      </c>
      <c r="D309" s="26">
        <v>2.52</v>
      </c>
      <c r="E309" s="26">
        <v>1.63</v>
      </c>
      <c r="F309" s="26">
        <v>4.62</v>
      </c>
      <c r="G309" s="27">
        <v>13</v>
      </c>
      <c r="H309" s="27">
        <v>11.4</v>
      </c>
      <c r="I309" s="27">
        <v>13</v>
      </c>
      <c r="J309" s="27">
        <v>13.5</v>
      </c>
      <c r="K309" s="27"/>
    </row>
    <row r="310" spans="2:11" ht="12.75" x14ac:dyDescent="0.2">
      <c r="B310" s="22">
        <v>642</v>
      </c>
      <c r="C310" s="6" t="s">
        <v>59</v>
      </c>
      <c r="D310" s="26"/>
      <c r="E310" s="6">
        <v>0.5</v>
      </c>
      <c r="F310" s="6">
        <v>1</v>
      </c>
      <c r="G310" s="27">
        <v>10</v>
      </c>
      <c r="H310" s="23">
        <v>8.4</v>
      </c>
      <c r="I310" s="27">
        <v>10</v>
      </c>
      <c r="J310" s="27">
        <v>10</v>
      </c>
      <c r="K310" s="27"/>
    </row>
    <row r="311" spans="2:11" ht="12.75" x14ac:dyDescent="0.2">
      <c r="B311" s="22">
        <v>637</v>
      </c>
      <c r="C311" s="6" t="s">
        <v>37</v>
      </c>
      <c r="E311" s="6">
        <v>1.1299999999999999</v>
      </c>
      <c r="F311" s="6">
        <v>3.62</v>
      </c>
      <c r="G311" s="23">
        <v>3</v>
      </c>
      <c r="H311" s="23">
        <v>3</v>
      </c>
      <c r="I311" s="23">
        <v>3</v>
      </c>
      <c r="J311" s="23">
        <v>3.5</v>
      </c>
      <c r="K311" s="23"/>
    </row>
    <row r="312" spans="2:11" ht="12.75" hidden="1" x14ac:dyDescent="0.2">
      <c r="I312" s="23"/>
    </row>
    <row r="313" spans="2:11" ht="12.75" hidden="1" x14ac:dyDescent="0.2">
      <c r="B313" s="11"/>
      <c r="C313" s="12"/>
      <c r="D313" s="12"/>
      <c r="E313" s="12"/>
      <c r="F313" s="12"/>
      <c r="G313" s="13"/>
      <c r="H313" s="13"/>
      <c r="I313" s="13"/>
      <c r="J313" s="15"/>
      <c r="K313" s="12"/>
    </row>
    <row r="314" spans="2:11" ht="12.75" hidden="1" x14ac:dyDescent="0.2">
      <c r="B314" s="11"/>
      <c r="C314" s="12"/>
      <c r="D314" s="12"/>
      <c r="E314" s="12"/>
      <c r="F314" s="12"/>
      <c r="G314" s="13"/>
      <c r="H314" s="13"/>
      <c r="I314" s="13"/>
      <c r="J314" s="15"/>
      <c r="K314" s="12"/>
    </row>
    <row r="315" spans="2:11" ht="12.75" hidden="1" x14ac:dyDescent="0.2">
      <c r="B315" s="44"/>
      <c r="C315" s="45"/>
      <c r="D315" s="45"/>
      <c r="E315" s="45"/>
      <c r="F315" s="45"/>
      <c r="G315" s="57"/>
      <c r="H315" s="57"/>
      <c r="I315" s="57"/>
      <c r="J315" s="45"/>
      <c r="K315" s="45"/>
    </row>
    <row r="316" spans="2:11" ht="12.75" hidden="1" x14ac:dyDescent="0.2">
      <c r="B316" s="44"/>
      <c r="C316" s="45"/>
      <c r="D316" s="45"/>
      <c r="E316" s="45"/>
      <c r="F316" s="45"/>
      <c r="G316" s="57"/>
      <c r="H316" s="57"/>
      <c r="I316" s="57"/>
      <c r="J316" s="45"/>
      <c r="K316" s="45"/>
    </row>
    <row r="317" spans="2:11" ht="12.75" hidden="1" x14ac:dyDescent="0.2">
      <c r="B317" s="44"/>
      <c r="C317" s="45"/>
      <c r="D317" s="45"/>
      <c r="E317" s="45"/>
      <c r="F317" s="45"/>
      <c r="G317" s="57"/>
      <c r="H317" s="57"/>
      <c r="I317" s="57"/>
      <c r="J317" s="45"/>
      <c r="K317" s="45"/>
    </row>
    <row r="318" spans="2:11" ht="12.75" hidden="1" x14ac:dyDescent="0.2">
      <c r="B318" s="25"/>
      <c r="C318" s="26"/>
      <c r="D318" s="26"/>
      <c r="E318" s="26"/>
      <c r="F318" s="26"/>
      <c r="G318" s="27"/>
      <c r="H318" s="27"/>
      <c r="I318" s="27"/>
      <c r="J318" s="26"/>
      <c r="K318" s="26"/>
    </row>
    <row r="319" spans="2:11" ht="12.75" hidden="1" x14ac:dyDescent="0.2">
      <c r="I319" s="23"/>
    </row>
    <row r="320" spans="2:11" ht="12.75" hidden="1" x14ac:dyDescent="0.2">
      <c r="I320" s="23"/>
    </row>
    <row r="321" spans="2:11" ht="12.75" hidden="1" x14ac:dyDescent="0.2">
      <c r="I321" s="23"/>
    </row>
    <row r="322" spans="2:11" ht="12.75" hidden="1" x14ac:dyDescent="0.2">
      <c r="G322" s="49"/>
      <c r="H322" s="49"/>
      <c r="I322" s="49"/>
      <c r="J322" s="40"/>
    </row>
    <row r="323" spans="2:11" ht="12.75" hidden="1" x14ac:dyDescent="0.2">
      <c r="I323" s="23"/>
    </row>
    <row r="324" spans="2:11" ht="12.75" hidden="1" x14ac:dyDescent="0.2">
      <c r="B324" s="22" t="s">
        <v>31</v>
      </c>
      <c r="C324" s="6" t="s">
        <v>31</v>
      </c>
      <c r="I324" s="23"/>
    </row>
    <row r="325" spans="2:11" ht="12.75" hidden="1" x14ac:dyDescent="0.2">
      <c r="B325" s="22" t="s">
        <v>31</v>
      </c>
      <c r="C325" s="6" t="s">
        <v>31</v>
      </c>
      <c r="I325" s="23"/>
    </row>
    <row r="326" spans="2:11" ht="12.75" hidden="1" x14ac:dyDescent="0.2">
      <c r="I326" s="23"/>
    </row>
    <row r="327" spans="2:11" ht="12.75" hidden="1" x14ac:dyDescent="0.2">
      <c r="B327" s="25"/>
      <c r="C327" s="26"/>
      <c r="D327" s="26"/>
      <c r="E327" s="26"/>
      <c r="F327" s="26"/>
      <c r="I327" s="23"/>
    </row>
    <row r="328" spans="2:11" ht="12.75" hidden="1" x14ac:dyDescent="0.2">
      <c r="B328" s="25"/>
      <c r="C328" s="26"/>
      <c r="D328" s="26"/>
      <c r="E328" s="26"/>
      <c r="F328" s="26"/>
      <c r="I328" s="23"/>
    </row>
    <row r="329" spans="2:11" ht="12.75" hidden="1" x14ac:dyDescent="0.2">
      <c r="B329" s="25" t="s">
        <v>152</v>
      </c>
      <c r="C329" s="26" t="s">
        <v>153</v>
      </c>
      <c r="D329" s="26"/>
      <c r="E329" s="26"/>
      <c r="F329" s="26"/>
      <c r="I329" s="23"/>
    </row>
    <row r="330" spans="2:11" ht="12.75" hidden="1" x14ac:dyDescent="0.2">
      <c r="B330" s="22" t="s">
        <v>154</v>
      </c>
      <c r="C330" s="6" t="s">
        <v>155</v>
      </c>
      <c r="I330" s="23"/>
    </row>
    <row r="331" spans="2:11" ht="12.75" hidden="1" x14ac:dyDescent="0.2">
      <c r="B331" s="25" t="s">
        <v>156</v>
      </c>
      <c r="C331" s="26" t="s">
        <v>157</v>
      </c>
      <c r="D331" s="26"/>
      <c r="E331" s="26"/>
      <c r="F331" s="26"/>
      <c r="G331" s="27"/>
      <c r="H331" s="27"/>
      <c r="I331" s="27"/>
      <c r="J331" s="26"/>
      <c r="K331" s="26"/>
    </row>
    <row r="332" spans="2:11" ht="12.75" hidden="1" x14ac:dyDescent="0.2">
      <c r="B332" s="22">
        <v>610</v>
      </c>
      <c r="C332" s="6" t="s">
        <v>146</v>
      </c>
      <c r="I332" s="23"/>
    </row>
    <row r="333" spans="2:11" ht="12.75" hidden="1" x14ac:dyDescent="0.2">
      <c r="B333" s="22">
        <v>620</v>
      </c>
      <c r="C333" s="6" t="s">
        <v>41</v>
      </c>
      <c r="I333" s="23"/>
    </row>
    <row r="334" spans="2:11" ht="12.75" hidden="1" x14ac:dyDescent="0.2">
      <c r="B334" s="58" t="s">
        <v>158</v>
      </c>
      <c r="C334" s="29" t="s">
        <v>44</v>
      </c>
      <c r="D334" s="29"/>
      <c r="E334" s="29"/>
      <c r="F334" s="29"/>
      <c r="G334" s="30"/>
      <c r="H334" s="30"/>
      <c r="I334" s="30"/>
      <c r="J334" s="29"/>
      <c r="K334" s="29"/>
    </row>
    <row r="335" spans="2:11" ht="12.75" hidden="1" x14ac:dyDescent="0.2">
      <c r="B335" s="22">
        <v>632001</v>
      </c>
      <c r="C335" s="6" t="s">
        <v>159</v>
      </c>
      <c r="I335" s="23"/>
    </row>
    <row r="336" spans="2:11" ht="12.75" hidden="1" x14ac:dyDescent="0.2">
      <c r="B336" s="22">
        <v>632002</v>
      </c>
      <c r="C336" s="6" t="s">
        <v>160</v>
      </c>
      <c r="I336" s="23"/>
    </row>
    <row r="337" spans="2:11" ht="12.75" hidden="1" x14ac:dyDescent="0.2">
      <c r="I337" s="23"/>
    </row>
    <row r="338" spans="2:11" ht="12.75" hidden="1" x14ac:dyDescent="0.2">
      <c r="I338" s="23"/>
    </row>
    <row r="339" spans="2:11" ht="12.75" hidden="1" x14ac:dyDescent="0.2">
      <c r="I339" s="23"/>
    </row>
    <row r="340" spans="2:11" hidden="1" x14ac:dyDescent="0.2">
      <c r="B340" s="11" t="s">
        <v>2</v>
      </c>
      <c r="C340" s="12"/>
      <c r="D340" s="12"/>
      <c r="E340" s="12"/>
      <c r="F340" s="12"/>
      <c r="G340" s="13"/>
      <c r="H340" s="13"/>
      <c r="I340" s="14"/>
      <c r="J340" s="15"/>
      <c r="K340" s="12"/>
    </row>
    <row r="341" spans="2:11" hidden="1" x14ac:dyDescent="0.2">
      <c r="B341" s="11" t="s">
        <v>10</v>
      </c>
      <c r="C341" s="12"/>
      <c r="D341" s="12"/>
      <c r="E341" s="12"/>
      <c r="F341" s="12"/>
      <c r="G341" s="18"/>
      <c r="H341" s="18"/>
      <c r="I341" s="19"/>
      <c r="J341" s="15"/>
      <c r="K341" s="12"/>
    </row>
    <row r="342" spans="2:11" ht="12.75" hidden="1" x14ac:dyDescent="0.2">
      <c r="B342" s="22">
        <v>632003</v>
      </c>
      <c r="C342" s="6" t="s">
        <v>161</v>
      </c>
      <c r="I342" s="23"/>
    </row>
    <row r="343" spans="2:11" ht="12.75" hidden="1" x14ac:dyDescent="0.2">
      <c r="B343" s="22">
        <v>633001</v>
      </c>
      <c r="C343" s="6" t="s">
        <v>162</v>
      </c>
      <c r="I343" s="23"/>
    </row>
    <row r="344" spans="2:11" ht="12.75" hidden="1" x14ac:dyDescent="0.2">
      <c r="B344" s="22">
        <v>633002</v>
      </c>
      <c r="C344" s="6" t="s">
        <v>163</v>
      </c>
      <c r="I344" s="23"/>
    </row>
    <row r="345" spans="2:11" ht="12.75" hidden="1" x14ac:dyDescent="0.2">
      <c r="B345" s="22">
        <v>633006</v>
      </c>
      <c r="C345" s="6" t="s">
        <v>164</v>
      </c>
      <c r="I345" s="23"/>
    </row>
    <row r="346" spans="2:11" ht="12.75" hidden="1" x14ac:dyDescent="0.2">
      <c r="B346" s="41">
        <v>633006111</v>
      </c>
      <c r="C346" s="6" t="s">
        <v>165</v>
      </c>
      <c r="I346" s="23"/>
    </row>
    <row r="347" spans="2:11" ht="12.75" hidden="1" x14ac:dyDescent="0.2">
      <c r="B347" s="41">
        <v>633006111</v>
      </c>
      <c r="C347" s="6" t="s">
        <v>166</v>
      </c>
      <c r="I347" s="23"/>
    </row>
    <row r="348" spans="2:11" ht="12.75" hidden="1" x14ac:dyDescent="0.2">
      <c r="B348" s="41">
        <v>6330061318</v>
      </c>
      <c r="C348" s="6" t="s">
        <v>167</v>
      </c>
      <c r="I348" s="23"/>
    </row>
    <row r="349" spans="2:11" ht="12.75" hidden="1" x14ac:dyDescent="0.2">
      <c r="B349" s="41">
        <v>633016</v>
      </c>
      <c r="C349" s="6" t="s">
        <v>168</v>
      </c>
      <c r="I349" s="23"/>
    </row>
    <row r="350" spans="2:11" ht="16.5" hidden="1" customHeight="1" x14ac:dyDescent="0.2">
      <c r="B350" s="41">
        <v>634004</v>
      </c>
      <c r="C350" s="6" t="s">
        <v>169</v>
      </c>
      <c r="I350" s="23"/>
    </row>
    <row r="351" spans="2:11" ht="12.75" hidden="1" x14ac:dyDescent="0.2">
      <c r="B351" s="41">
        <v>635006</v>
      </c>
      <c r="C351" s="6" t="s">
        <v>170</v>
      </c>
      <c r="I351" s="23"/>
    </row>
    <row r="352" spans="2:11" ht="12.75" hidden="1" x14ac:dyDescent="0.2">
      <c r="B352" s="22">
        <v>636001</v>
      </c>
      <c r="C352" s="6" t="s">
        <v>148</v>
      </c>
      <c r="I352" s="23"/>
    </row>
    <row r="353" spans="2:12" ht="12.75" hidden="1" x14ac:dyDescent="0.2">
      <c r="B353" s="22">
        <v>6360011318</v>
      </c>
      <c r="C353" s="6" t="s">
        <v>171</v>
      </c>
      <c r="I353" s="23"/>
    </row>
    <row r="354" spans="2:12" ht="12.75" hidden="1" x14ac:dyDescent="0.2">
      <c r="B354" s="22">
        <v>637005</v>
      </c>
      <c r="C354" s="6" t="s">
        <v>172</v>
      </c>
      <c r="I354" s="23"/>
    </row>
    <row r="355" spans="2:12" ht="12.75" hidden="1" x14ac:dyDescent="0.2">
      <c r="B355" s="22">
        <v>637012</v>
      </c>
      <c r="C355" s="6" t="s">
        <v>173</v>
      </c>
      <c r="I355" s="23"/>
    </row>
    <row r="356" spans="2:12" ht="12.75" hidden="1" x14ac:dyDescent="0.2">
      <c r="B356" s="22">
        <v>637014</v>
      </c>
      <c r="C356" s="6" t="s">
        <v>174</v>
      </c>
      <c r="I356" s="23"/>
    </row>
    <row r="357" spans="2:12" ht="12.75" hidden="1" x14ac:dyDescent="0.2">
      <c r="B357" s="22">
        <v>637016</v>
      </c>
      <c r="C357" s="6" t="s">
        <v>175</v>
      </c>
      <c r="I357" s="23"/>
    </row>
    <row r="358" spans="2:12" ht="12.75" hidden="1" x14ac:dyDescent="0.2">
      <c r="B358" s="22">
        <v>637027</v>
      </c>
      <c r="C358" s="6" t="s">
        <v>176</v>
      </c>
      <c r="I358" s="23"/>
    </row>
    <row r="359" spans="2:12" ht="12.75" hidden="1" x14ac:dyDescent="0.2">
      <c r="I359" s="23"/>
    </row>
    <row r="360" spans="2:12" ht="12.75" hidden="1" x14ac:dyDescent="0.2">
      <c r="B360" s="22" t="s">
        <v>31</v>
      </c>
      <c r="C360" s="6" t="s">
        <v>31</v>
      </c>
      <c r="I360" s="23"/>
    </row>
    <row r="361" spans="2:12" ht="12.75" hidden="1" x14ac:dyDescent="0.2">
      <c r="B361" s="22">
        <v>642015</v>
      </c>
      <c r="C361" s="6" t="s">
        <v>177</v>
      </c>
      <c r="I361" s="23"/>
    </row>
    <row r="362" spans="2:12" hidden="1" x14ac:dyDescent="0.2">
      <c r="B362" s="11"/>
      <c r="C362" s="12"/>
      <c r="D362" s="12"/>
      <c r="E362" s="12"/>
      <c r="F362" s="12"/>
      <c r="G362" s="13"/>
      <c r="H362" s="13"/>
      <c r="I362" s="14"/>
      <c r="J362" s="15"/>
      <c r="K362" s="12"/>
      <c r="L362" s="16" t="s">
        <v>9</v>
      </c>
    </row>
    <row r="363" spans="2:12" hidden="1" x14ac:dyDescent="0.2">
      <c r="B363" s="11"/>
      <c r="C363" s="12"/>
      <c r="D363" s="12"/>
      <c r="E363" s="12"/>
      <c r="F363" s="12"/>
      <c r="G363" s="18"/>
      <c r="H363" s="18"/>
      <c r="I363" s="14"/>
      <c r="J363" s="15"/>
      <c r="K363" s="12"/>
      <c r="L363" s="20"/>
    </row>
    <row r="364" spans="2:12" x14ac:dyDescent="0.2">
      <c r="B364" s="44"/>
      <c r="C364" s="45"/>
      <c r="D364" s="45"/>
      <c r="E364" s="45"/>
      <c r="F364" s="45"/>
      <c r="G364" s="46"/>
      <c r="H364" s="46"/>
      <c r="I364" s="53"/>
      <c r="J364" s="45"/>
      <c r="K364" s="45"/>
      <c r="L364" s="20"/>
    </row>
    <row r="365" spans="2:12" x14ac:dyDescent="0.2">
      <c r="B365" s="44" t="s">
        <v>178</v>
      </c>
      <c r="C365" s="45" t="s">
        <v>179</v>
      </c>
      <c r="D365" s="45">
        <v>0</v>
      </c>
      <c r="E365" s="45">
        <v>17.34</v>
      </c>
      <c r="F365" s="45">
        <v>9.08</v>
      </c>
      <c r="G365" s="46">
        <v>20</v>
      </c>
      <c r="H365" s="46">
        <v>17</v>
      </c>
      <c r="I365" s="53">
        <v>20</v>
      </c>
      <c r="J365" s="45">
        <v>20</v>
      </c>
      <c r="K365" s="45"/>
      <c r="L365" s="48"/>
    </row>
    <row r="366" spans="2:12" x14ac:dyDescent="0.2">
      <c r="B366" s="44">
        <v>630.64</v>
      </c>
      <c r="C366" s="48" t="s">
        <v>180</v>
      </c>
      <c r="D366" s="45"/>
      <c r="E366" s="48">
        <v>17.34</v>
      </c>
      <c r="F366" s="48">
        <v>9.08</v>
      </c>
      <c r="G366" s="46">
        <v>20</v>
      </c>
      <c r="H366" s="46">
        <v>17</v>
      </c>
      <c r="I366" s="53">
        <v>20</v>
      </c>
      <c r="J366" s="45">
        <v>20</v>
      </c>
      <c r="K366" s="45"/>
      <c r="L366" s="48"/>
    </row>
    <row r="367" spans="2:12" x14ac:dyDescent="0.2">
      <c r="B367" s="44"/>
      <c r="C367" s="48"/>
      <c r="D367" s="45"/>
      <c r="E367" s="45"/>
      <c r="F367" s="45"/>
      <c r="G367" s="46"/>
      <c r="H367" s="46"/>
      <c r="I367" s="53"/>
      <c r="J367" s="45"/>
      <c r="K367" s="45"/>
      <c r="L367" s="48"/>
    </row>
    <row r="368" spans="2:12" x14ac:dyDescent="0.2">
      <c r="B368" s="11" t="s">
        <v>2</v>
      </c>
      <c r="C368" s="12" t="s">
        <v>3</v>
      </c>
      <c r="D368" s="12" t="s">
        <v>4</v>
      </c>
      <c r="E368" s="12" t="s">
        <v>4</v>
      </c>
      <c r="F368" s="12" t="s">
        <v>4</v>
      </c>
      <c r="G368" s="13" t="s">
        <v>5</v>
      </c>
      <c r="H368" s="13" t="s">
        <v>6</v>
      </c>
      <c r="I368" s="14" t="s">
        <v>7</v>
      </c>
      <c r="J368" s="15" t="s">
        <v>8</v>
      </c>
      <c r="K368" s="12" t="s">
        <v>5</v>
      </c>
      <c r="L368" s="48"/>
    </row>
    <row r="369" spans="2:12" x14ac:dyDescent="0.2">
      <c r="B369" s="11" t="s">
        <v>10</v>
      </c>
      <c r="C369" s="12"/>
      <c r="D369" s="12">
        <v>2013</v>
      </c>
      <c r="E369" s="12">
        <v>2015</v>
      </c>
      <c r="F369" s="12">
        <v>2016</v>
      </c>
      <c r="G369" s="18">
        <v>2017</v>
      </c>
      <c r="H369" s="18">
        <v>2017</v>
      </c>
      <c r="I369" s="19">
        <v>2018</v>
      </c>
      <c r="J369" s="15">
        <v>2018</v>
      </c>
      <c r="K369" s="12">
        <v>2018</v>
      </c>
      <c r="L369" s="48"/>
    </row>
    <row r="370" spans="2:12" x14ac:dyDescent="0.2">
      <c r="B370" s="25" t="s">
        <v>181</v>
      </c>
      <c r="C370" s="26" t="s">
        <v>182</v>
      </c>
      <c r="D370" s="37">
        <v>80.400000000000006</v>
      </c>
      <c r="E370" s="37">
        <f t="shared" ref="E370:K370" si="12">E371+E372+E373+E378+E381+E384</f>
        <v>80.97999999999999</v>
      </c>
      <c r="F370" s="37">
        <f t="shared" si="12"/>
        <v>89.779999999999987</v>
      </c>
      <c r="G370" s="37">
        <f t="shared" si="12"/>
        <v>96.809999999999988</v>
      </c>
      <c r="H370" s="37">
        <f t="shared" si="12"/>
        <v>96.919999999999987</v>
      </c>
      <c r="I370" s="37">
        <f t="shared" si="12"/>
        <v>106</v>
      </c>
      <c r="J370" s="37">
        <f t="shared" si="12"/>
        <v>151.13999999999999</v>
      </c>
      <c r="K370" s="37">
        <f t="shared" si="12"/>
        <v>0</v>
      </c>
    </row>
    <row r="371" spans="2:12" ht="12.75" x14ac:dyDescent="0.2">
      <c r="B371" s="22">
        <v>610</v>
      </c>
      <c r="C371" s="6" t="s">
        <v>146</v>
      </c>
      <c r="D371" s="6">
        <v>54.15</v>
      </c>
      <c r="E371" s="6">
        <v>56.98</v>
      </c>
      <c r="F371" s="6">
        <v>61.41</v>
      </c>
      <c r="G371" s="23">
        <v>64.5</v>
      </c>
      <c r="H371" s="23">
        <v>64.5</v>
      </c>
      <c r="I371" s="23">
        <v>70</v>
      </c>
      <c r="J371" s="23">
        <v>68</v>
      </c>
      <c r="K371" s="23"/>
    </row>
    <row r="372" spans="2:12" ht="12.75" x14ac:dyDescent="0.2">
      <c r="B372" s="22">
        <v>620</v>
      </c>
      <c r="C372" s="6" t="s">
        <v>41</v>
      </c>
      <c r="D372" s="40">
        <v>18.8</v>
      </c>
      <c r="E372" s="39">
        <v>19.350000000000001</v>
      </c>
      <c r="F372" s="39">
        <v>20.85</v>
      </c>
      <c r="G372" s="23">
        <v>23</v>
      </c>
      <c r="H372" s="23">
        <v>23</v>
      </c>
      <c r="I372" s="23">
        <v>25</v>
      </c>
      <c r="J372" s="40">
        <v>24</v>
      </c>
      <c r="K372" s="23"/>
    </row>
    <row r="373" spans="2:12" ht="12.75" x14ac:dyDescent="0.2">
      <c r="B373" s="22">
        <v>633</v>
      </c>
      <c r="C373" s="6" t="s">
        <v>183</v>
      </c>
      <c r="E373" s="39">
        <v>1.94</v>
      </c>
      <c r="F373" s="39">
        <v>2.76</v>
      </c>
      <c r="G373" s="23">
        <v>5.61</v>
      </c>
      <c r="H373" s="23">
        <v>5.61</v>
      </c>
      <c r="I373" s="23">
        <v>7</v>
      </c>
      <c r="J373" s="40">
        <v>54.89</v>
      </c>
      <c r="K373" s="23"/>
    </row>
    <row r="374" spans="2:12" ht="12.75" hidden="1" x14ac:dyDescent="0.2">
      <c r="I374" s="23"/>
    </row>
    <row r="375" spans="2:12" hidden="1" x14ac:dyDescent="0.2">
      <c r="B375" s="11"/>
      <c r="C375" s="12"/>
      <c r="D375" s="12"/>
      <c r="E375" s="12"/>
      <c r="F375" s="12"/>
      <c r="G375" s="13"/>
      <c r="H375" s="13"/>
      <c r="I375" s="14"/>
      <c r="J375" s="15"/>
      <c r="K375" s="12"/>
      <c r="L375" s="16" t="s">
        <v>9</v>
      </c>
    </row>
    <row r="376" spans="2:12" hidden="1" x14ac:dyDescent="0.2">
      <c r="B376" s="11"/>
      <c r="C376" s="12"/>
      <c r="D376" s="12"/>
      <c r="E376" s="12"/>
      <c r="F376" s="12"/>
      <c r="G376" s="18"/>
      <c r="H376" s="18"/>
      <c r="I376" s="19"/>
      <c r="J376" s="15"/>
      <c r="K376" s="12"/>
      <c r="L376" s="20"/>
    </row>
    <row r="377" spans="2:12" ht="12.75" hidden="1" x14ac:dyDescent="0.2">
      <c r="I377" s="23"/>
    </row>
    <row r="378" spans="2:12" ht="12.75" x14ac:dyDescent="0.2">
      <c r="B378" s="22">
        <v>635</v>
      </c>
      <c r="C378" s="6" t="s">
        <v>141</v>
      </c>
      <c r="E378" s="6">
        <v>0.32</v>
      </c>
      <c r="F378" s="6">
        <v>0.13</v>
      </c>
      <c r="G378" s="23">
        <v>0.6</v>
      </c>
      <c r="H378" s="23">
        <v>0.6</v>
      </c>
      <c r="I378" s="23">
        <v>0.5</v>
      </c>
      <c r="J378" s="23">
        <v>0.75</v>
      </c>
      <c r="K378" s="23"/>
    </row>
    <row r="379" spans="2:12" ht="12.75" hidden="1" x14ac:dyDescent="0.2">
      <c r="B379" s="11"/>
      <c r="C379" s="12"/>
      <c r="D379" s="12"/>
      <c r="E379" s="12"/>
      <c r="F379" s="12"/>
      <c r="G379" s="13"/>
      <c r="H379" s="13"/>
      <c r="I379" s="13"/>
      <c r="J379" s="15"/>
      <c r="K379" s="12"/>
      <c r="L379" s="16"/>
    </row>
    <row r="380" spans="2:12" ht="12.75" hidden="1" x14ac:dyDescent="0.2">
      <c r="B380" s="11"/>
      <c r="C380" s="12"/>
      <c r="D380" s="12"/>
      <c r="E380" s="12"/>
      <c r="F380" s="12"/>
      <c r="G380" s="13"/>
      <c r="H380" s="13"/>
      <c r="I380" s="13"/>
      <c r="J380" s="15"/>
      <c r="K380" s="12"/>
      <c r="L380" s="20"/>
    </row>
    <row r="381" spans="2:12" ht="12.75" x14ac:dyDescent="0.2">
      <c r="B381" s="22">
        <v>637</v>
      </c>
      <c r="C381" s="6" t="s">
        <v>37</v>
      </c>
      <c r="E381" s="6">
        <v>2.39</v>
      </c>
      <c r="F381" s="6">
        <v>2.96</v>
      </c>
      <c r="G381" s="23">
        <v>2.6</v>
      </c>
      <c r="H381" s="23">
        <v>2.71</v>
      </c>
      <c r="I381" s="23">
        <v>3</v>
      </c>
      <c r="J381" s="23">
        <v>3</v>
      </c>
      <c r="K381" s="23"/>
    </row>
    <row r="382" spans="2:12" ht="12.75" hidden="1" x14ac:dyDescent="0.2">
      <c r="I382" s="23"/>
    </row>
    <row r="383" spans="2:12" ht="12.75" hidden="1" x14ac:dyDescent="0.2">
      <c r="I383" s="23"/>
    </row>
    <row r="384" spans="2:12" ht="12.75" x14ac:dyDescent="0.2">
      <c r="B384" s="22">
        <v>642</v>
      </c>
      <c r="C384" s="6" t="s">
        <v>149</v>
      </c>
      <c r="E384" s="6">
        <v>0</v>
      </c>
      <c r="F384" s="6">
        <v>1.67</v>
      </c>
      <c r="G384" s="23">
        <v>0.5</v>
      </c>
      <c r="H384" s="23">
        <v>0.5</v>
      </c>
      <c r="I384" s="23">
        <v>0.5</v>
      </c>
      <c r="J384" s="23">
        <v>0.5</v>
      </c>
      <c r="K384" s="23"/>
    </row>
    <row r="385" spans="2:11" ht="12.75" hidden="1" x14ac:dyDescent="0.2">
      <c r="B385" s="22" t="s">
        <v>31</v>
      </c>
      <c r="C385" s="6" t="s">
        <v>31</v>
      </c>
      <c r="I385" s="23"/>
    </row>
    <row r="386" spans="2:11" ht="12.75" hidden="1" x14ac:dyDescent="0.2">
      <c r="B386" s="22" t="s">
        <v>31</v>
      </c>
      <c r="C386" s="6" t="s">
        <v>31</v>
      </c>
      <c r="I386" s="23"/>
    </row>
    <row r="387" spans="2:11" ht="12.75" hidden="1" x14ac:dyDescent="0.2">
      <c r="I387" s="23"/>
    </row>
    <row r="388" spans="2:11" ht="12.75" hidden="1" x14ac:dyDescent="0.2">
      <c r="B388" s="11"/>
      <c r="C388" s="12"/>
      <c r="D388" s="12"/>
      <c r="E388" s="12"/>
      <c r="F388" s="12"/>
      <c r="G388" s="13"/>
      <c r="H388" s="13"/>
      <c r="I388" s="13"/>
      <c r="J388" s="15"/>
      <c r="K388" s="12"/>
    </row>
    <row r="389" spans="2:11" ht="12.75" hidden="1" x14ac:dyDescent="0.2">
      <c r="B389" s="11"/>
      <c r="C389" s="12"/>
      <c r="D389" s="12"/>
      <c r="E389" s="12"/>
      <c r="F389" s="12"/>
      <c r="G389" s="13"/>
      <c r="H389" s="13"/>
      <c r="I389" s="13"/>
      <c r="J389" s="15"/>
      <c r="K389" s="12"/>
    </row>
    <row r="390" spans="2:11" ht="12.75" hidden="1" x14ac:dyDescent="0.2">
      <c r="B390" s="56"/>
      <c r="C390" s="48"/>
      <c r="D390" s="48"/>
      <c r="E390" s="48"/>
      <c r="F390" s="48"/>
      <c r="G390" s="57"/>
      <c r="H390" s="57"/>
      <c r="I390" s="57"/>
      <c r="J390" s="45"/>
      <c r="K390" s="45"/>
    </row>
    <row r="391" spans="2:11" ht="12.75" x14ac:dyDescent="0.2">
      <c r="B391" s="25" t="s">
        <v>184</v>
      </c>
      <c r="C391" s="26" t="s">
        <v>185</v>
      </c>
      <c r="D391" s="26">
        <v>169.16</v>
      </c>
      <c r="E391" s="61">
        <f t="shared" ref="E391:K391" si="13">SUM(E394:E396)+SUM(E400:E405)+E432</f>
        <v>367.78</v>
      </c>
      <c r="F391" s="61">
        <f t="shared" si="13"/>
        <v>203.67999999999998</v>
      </c>
      <c r="G391" s="61">
        <f t="shared" si="13"/>
        <v>232.05</v>
      </c>
      <c r="H391" s="62">
        <f t="shared" si="13"/>
        <v>235.11</v>
      </c>
      <c r="I391" s="61">
        <f t="shared" si="13"/>
        <v>247.98</v>
      </c>
      <c r="J391" s="61">
        <f t="shared" si="13"/>
        <v>252.98</v>
      </c>
      <c r="K391" s="61">
        <f t="shared" si="13"/>
        <v>0</v>
      </c>
    </row>
    <row r="392" spans="2:11" ht="12.75" hidden="1" x14ac:dyDescent="0.2">
      <c r="B392" s="22">
        <v>610</v>
      </c>
      <c r="C392" s="6" t="s">
        <v>186</v>
      </c>
      <c r="I392" s="23"/>
    </row>
    <row r="393" spans="2:11" ht="12.75" hidden="1" x14ac:dyDescent="0.2">
      <c r="B393" s="22">
        <v>620</v>
      </c>
      <c r="C393" s="6" t="s">
        <v>187</v>
      </c>
      <c r="I393" s="23"/>
    </row>
    <row r="394" spans="2:11" ht="12.75" x14ac:dyDescent="0.2">
      <c r="B394" s="22">
        <v>610</v>
      </c>
      <c r="C394" s="6" t="s">
        <v>188</v>
      </c>
      <c r="E394" s="6">
        <v>96.35</v>
      </c>
      <c r="F394" s="6">
        <v>99.57</v>
      </c>
      <c r="G394" s="23">
        <v>123.9</v>
      </c>
      <c r="H394" s="23">
        <v>123.9</v>
      </c>
      <c r="I394" s="23">
        <v>129.47999999999999</v>
      </c>
      <c r="J394" s="23">
        <v>129.47999999999999</v>
      </c>
      <c r="K394" s="23"/>
    </row>
    <row r="395" spans="2:11" ht="12.75" x14ac:dyDescent="0.2">
      <c r="B395" s="22">
        <v>620</v>
      </c>
      <c r="C395" s="6" t="s">
        <v>189</v>
      </c>
      <c r="E395" s="6">
        <v>34.31</v>
      </c>
      <c r="F395" s="6">
        <v>34.25</v>
      </c>
      <c r="G395" s="23">
        <v>43</v>
      </c>
      <c r="H395" s="23">
        <v>42.97</v>
      </c>
      <c r="I395" s="23">
        <v>45</v>
      </c>
      <c r="J395" s="23">
        <v>45</v>
      </c>
      <c r="K395" s="23"/>
    </row>
    <row r="396" spans="2:11" ht="12.75" x14ac:dyDescent="0.2">
      <c r="B396" s="22">
        <v>632</v>
      </c>
      <c r="C396" s="6" t="s">
        <v>55</v>
      </c>
      <c r="E396" s="6">
        <v>11.68</v>
      </c>
      <c r="F396" s="6">
        <v>11.32</v>
      </c>
      <c r="G396" s="23">
        <v>14.05</v>
      </c>
      <c r="H396" s="23">
        <v>14.05</v>
      </c>
      <c r="I396" s="23">
        <v>14.65</v>
      </c>
      <c r="J396" s="23">
        <v>14.65</v>
      </c>
      <c r="K396" s="23"/>
    </row>
    <row r="397" spans="2:11" ht="12.75" hidden="1" x14ac:dyDescent="0.2">
      <c r="I397" s="23"/>
    </row>
    <row r="398" spans="2:11" hidden="1" x14ac:dyDescent="0.2">
      <c r="B398" s="11" t="s">
        <v>2</v>
      </c>
      <c r="C398" s="12"/>
      <c r="D398" s="12"/>
      <c r="E398" s="12"/>
      <c r="F398" s="12"/>
      <c r="G398" s="13"/>
      <c r="H398" s="13"/>
      <c r="I398" s="14"/>
      <c r="J398" s="15"/>
      <c r="K398" s="12"/>
    </row>
    <row r="399" spans="2:11" hidden="1" x14ac:dyDescent="0.2">
      <c r="B399" s="11" t="s">
        <v>10</v>
      </c>
      <c r="C399" s="12"/>
      <c r="D399" s="12"/>
      <c r="E399" s="12"/>
      <c r="F399" s="12"/>
      <c r="G399" s="18"/>
      <c r="H399" s="18"/>
      <c r="I399" s="19"/>
      <c r="J399" s="15"/>
      <c r="K399" s="12"/>
    </row>
    <row r="400" spans="2:11" ht="12.75" x14ac:dyDescent="0.2">
      <c r="B400" s="22">
        <v>635</v>
      </c>
      <c r="C400" s="6" t="s">
        <v>141</v>
      </c>
      <c r="E400" s="6">
        <v>0.23</v>
      </c>
      <c r="F400" s="6">
        <v>2.8</v>
      </c>
      <c r="G400" s="23">
        <v>1</v>
      </c>
      <c r="H400" s="23">
        <v>1</v>
      </c>
      <c r="I400" s="23">
        <v>4.45</v>
      </c>
      <c r="J400" s="23">
        <v>4.45</v>
      </c>
      <c r="K400" s="23"/>
    </row>
    <row r="401" spans="2:11" ht="12.75" x14ac:dyDescent="0.2">
      <c r="B401" s="22">
        <v>633</v>
      </c>
      <c r="C401" s="6" t="s">
        <v>18</v>
      </c>
      <c r="E401" s="6">
        <v>2.5499999999999998</v>
      </c>
      <c r="F401" s="6">
        <v>1.21</v>
      </c>
      <c r="G401" s="23">
        <v>3.8</v>
      </c>
      <c r="H401" s="23">
        <v>3.82</v>
      </c>
      <c r="I401" s="23">
        <v>5.5</v>
      </c>
      <c r="J401" s="23">
        <v>5.5</v>
      </c>
      <c r="K401" s="23"/>
    </row>
    <row r="402" spans="2:11" ht="12.75" x14ac:dyDescent="0.2">
      <c r="B402" s="22">
        <v>637</v>
      </c>
      <c r="C402" s="6" t="s">
        <v>37</v>
      </c>
      <c r="E402" s="6">
        <v>216.92</v>
      </c>
      <c r="F402" s="6">
        <v>52.8</v>
      </c>
      <c r="G402" s="23">
        <v>44.9</v>
      </c>
      <c r="H402" s="23">
        <v>47.97</v>
      </c>
      <c r="I402" s="23">
        <v>47.5</v>
      </c>
      <c r="J402" s="23">
        <v>52.5</v>
      </c>
      <c r="K402" s="23"/>
    </row>
    <row r="403" spans="2:11" ht="12.75" hidden="1" x14ac:dyDescent="0.2">
      <c r="I403" s="23"/>
    </row>
    <row r="404" spans="2:11" ht="12.75" hidden="1" x14ac:dyDescent="0.2">
      <c r="I404" s="23"/>
    </row>
    <row r="405" spans="2:11" ht="12.75" x14ac:dyDescent="0.2">
      <c r="B405" s="22">
        <v>642</v>
      </c>
      <c r="C405" s="6" t="s">
        <v>59</v>
      </c>
      <c r="D405" s="26"/>
      <c r="E405" s="6">
        <v>5.74</v>
      </c>
      <c r="F405" s="6">
        <v>1.73</v>
      </c>
      <c r="G405" s="27">
        <v>1.4</v>
      </c>
      <c r="H405" s="27">
        <v>1.4</v>
      </c>
      <c r="I405" s="27">
        <v>1.4</v>
      </c>
      <c r="J405" s="27">
        <v>1.4</v>
      </c>
      <c r="K405" s="26"/>
    </row>
    <row r="406" spans="2:11" ht="12.75" hidden="1" x14ac:dyDescent="0.2">
      <c r="I406" s="23"/>
      <c r="J406" s="23"/>
    </row>
    <row r="407" spans="2:11" ht="12.75" hidden="1" x14ac:dyDescent="0.2">
      <c r="I407" s="23"/>
    </row>
    <row r="408" spans="2:11" ht="12.75" hidden="1" x14ac:dyDescent="0.2">
      <c r="I408" s="23"/>
      <c r="J408" s="23"/>
    </row>
    <row r="409" spans="2:11" ht="12.75" hidden="1" x14ac:dyDescent="0.2">
      <c r="I409" s="23"/>
    </row>
    <row r="410" spans="2:11" ht="12.75" hidden="1" x14ac:dyDescent="0.2">
      <c r="I410" s="23"/>
    </row>
    <row r="411" spans="2:11" ht="12.75" hidden="1" x14ac:dyDescent="0.2">
      <c r="I411" s="23"/>
    </row>
    <row r="412" spans="2:11" ht="12.75" hidden="1" x14ac:dyDescent="0.2">
      <c r="I412" s="23"/>
    </row>
    <row r="413" spans="2:11" ht="12.75" hidden="1" x14ac:dyDescent="0.2">
      <c r="I413" s="23"/>
      <c r="J413" s="23"/>
    </row>
    <row r="414" spans="2:11" ht="12.75" hidden="1" x14ac:dyDescent="0.2">
      <c r="I414" s="23"/>
    </row>
    <row r="415" spans="2:11" ht="12.75" hidden="1" x14ac:dyDescent="0.2">
      <c r="I415" s="23"/>
    </row>
    <row r="416" spans="2:11" ht="12.75" hidden="1" x14ac:dyDescent="0.2">
      <c r="I416" s="23"/>
      <c r="J416" s="23"/>
    </row>
    <row r="417" spans="2:12" ht="12.75" hidden="1" x14ac:dyDescent="0.2">
      <c r="I417" s="23"/>
    </row>
    <row r="418" spans="2:12" ht="12.75" hidden="1" x14ac:dyDescent="0.2">
      <c r="B418" s="25"/>
      <c r="C418" s="26"/>
      <c r="D418" s="26"/>
      <c r="E418" s="26"/>
      <c r="F418" s="26"/>
      <c r="G418" s="27"/>
      <c r="H418" s="27"/>
      <c r="I418" s="27"/>
      <c r="J418" s="27"/>
      <c r="K418" s="26"/>
    </row>
    <row r="419" spans="2:12" ht="12.75" hidden="1" x14ac:dyDescent="0.2">
      <c r="I419" s="23"/>
      <c r="J419" s="23"/>
    </row>
    <row r="420" spans="2:12" ht="12.75" hidden="1" x14ac:dyDescent="0.2">
      <c r="I420" s="23"/>
      <c r="J420" s="23"/>
    </row>
    <row r="421" spans="2:12" ht="12.75" hidden="1" x14ac:dyDescent="0.2">
      <c r="B421" s="11"/>
      <c r="C421" s="12"/>
      <c r="D421" s="12"/>
      <c r="E421" s="12"/>
      <c r="F421" s="12"/>
      <c r="G421" s="13"/>
      <c r="H421" s="13"/>
      <c r="I421" s="13"/>
      <c r="J421" s="15"/>
      <c r="K421" s="12"/>
      <c r="L421" s="16"/>
    </row>
    <row r="422" spans="2:12" ht="12.75" hidden="1" x14ac:dyDescent="0.2">
      <c r="B422" s="11"/>
      <c r="C422" s="12"/>
      <c r="D422" s="12"/>
      <c r="E422" s="12"/>
      <c r="F422" s="12"/>
      <c r="G422" s="18"/>
      <c r="H422" s="18"/>
      <c r="I422" s="18"/>
      <c r="J422" s="15"/>
      <c r="K422" s="12"/>
      <c r="L422" s="20"/>
    </row>
    <row r="423" spans="2:12" ht="12.75" hidden="1" x14ac:dyDescent="0.2">
      <c r="B423" s="58"/>
      <c r="C423" s="29"/>
      <c r="D423" s="29"/>
      <c r="E423" s="29"/>
      <c r="F423" s="29"/>
      <c r="G423" s="30"/>
      <c r="H423" s="30"/>
      <c r="I423" s="30"/>
      <c r="J423" s="30"/>
      <c r="K423" s="29"/>
    </row>
    <row r="424" spans="2:12" ht="12.75" hidden="1" x14ac:dyDescent="0.2">
      <c r="D424" s="29"/>
      <c r="E424" s="29"/>
      <c r="F424" s="29"/>
      <c r="G424" s="30"/>
      <c r="H424" s="30"/>
      <c r="I424" s="30"/>
      <c r="J424" s="29"/>
      <c r="K424" s="29"/>
    </row>
    <row r="425" spans="2:12" ht="12.75" hidden="1" x14ac:dyDescent="0.2">
      <c r="I425" s="23"/>
    </row>
    <row r="426" spans="2:12" ht="12.75" hidden="1" x14ac:dyDescent="0.2">
      <c r="I426" s="23"/>
    </row>
    <row r="427" spans="2:12" ht="12.75" hidden="1" x14ac:dyDescent="0.2">
      <c r="I427" s="23"/>
      <c r="J427" s="23"/>
    </row>
    <row r="428" spans="2:12" ht="12.75" hidden="1" x14ac:dyDescent="0.2">
      <c r="I428" s="23"/>
    </row>
    <row r="429" spans="2:12" ht="12.75" hidden="1" x14ac:dyDescent="0.2">
      <c r="I429" s="23"/>
      <c r="J429" s="23"/>
    </row>
    <row r="430" spans="2:12" ht="12.75" hidden="1" x14ac:dyDescent="0.2">
      <c r="B430" s="11"/>
      <c r="C430" s="12"/>
      <c r="D430" s="12"/>
      <c r="E430" s="12"/>
      <c r="F430" s="12"/>
      <c r="G430" s="13"/>
      <c r="H430" s="13"/>
      <c r="I430" s="13"/>
      <c r="J430" s="15"/>
      <c r="K430" s="12"/>
      <c r="L430" s="16"/>
    </row>
    <row r="431" spans="2:12" ht="12.75" hidden="1" x14ac:dyDescent="0.2">
      <c r="B431" s="11"/>
      <c r="C431" s="12"/>
      <c r="D431" s="12"/>
      <c r="E431" s="12"/>
      <c r="F431" s="12"/>
      <c r="G431" s="13"/>
      <c r="H431" s="13"/>
      <c r="I431" s="13"/>
      <c r="J431" s="15"/>
      <c r="K431" s="12"/>
      <c r="L431" s="20"/>
    </row>
    <row r="432" spans="2:12" ht="12.75" x14ac:dyDescent="0.2">
      <c r="B432" s="44"/>
      <c r="C432" s="45"/>
      <c r="D432" s="45"/>
      <c r="E432" s="45"/>
      <c r="F432" s="45"/>
      <c r="G432" s="57"/>
      <c r="H432" s="57"/>
      <c r="I432" s="57"/>
      <c r="J432" s="45"/>
      <c r="K432" s="45"/>
      <c r="L432" s="48"/>
    </row>
    <row r="433" spans="2:12" hidden="1" x14ac:dyDescent="0.2">
      <c r="B433" s="11"/>
      <c r="C433" s="12"/>
      <c r="D433" s="12"/>
      <c r="E433" s="12"/>
      <c r="F433" s="12"/>
      <c r="G433" s="13"/>
      <c r="H433" s="13"/>
      <c r="I433" s="14"/>
      <c r="J433" s="15"/>
      <c r="K433" s="12" t="s">
        <v>26</v>
      </c>
      <c r="L433" s="16" t="s">
        <v>9</v>
      </c>
    </row>
    <row r="434" spans="2:12" hidden="1" x14ac:dyDescent="0.2">
      <c r="B434" s="11"/>
      <c r="C434" s="12"/>
      <c r="D434" s="12"/>
      <c r="E434" s="12"/>
      <c r="F434" s="12"/>
      <c r="G434" s="18"/>
      <c r="H434" s="18"/>
      <c r="I434" s="19"/>
      <c r="J434" s="15"/>
      <c r="K434" s="12">
        <v>2016</v>
      </c>
      <c r="L434" s="20"/>
    </row>
    <row r="435" spans="2:12" ht="12.75" x14ac:dyDescent="0.2">
      <c r="B435" s="63" t="s">
        <v>190</v>
      </c>
      <c r="C435" s="26" t="s">
        <v>191</v>
      </c>
      <c r="D435" s="26">
        <v>3.66</v>
      </c>
      <c r="E435" s="26">
        <f>E436+E437</f>
        <v>10.39</v>
      </c>
      <c r="F435" s="26">
        <v>20.54</v>
      </c>
      <c r="G435" s="26">
        <v>10</v>
      </c>
      <c r="H435" s="26">
        <v>11.94</v>
      </c>
      <c r="I435" s="26">
        <v>35</v>
      </c>
      <c r="J435" s="26">
        <v>10</v>
      </c>
      <c r="K435" s="26">
        <f>K436+K437</f>
        <v>0</v>
      </c>
    </row>
    <row r="436" spans="2:12" ht="12.75" x14ac:dyDescent="0.2">
      <c r="B436" s="22">
        <v>642</v>
      </c>
      <c r="C436" s="6" t="s">
        <v>192</v>
      </c>
      <c r="D436" s="26"/>
      <c r="E436" s="26">
        <v>3.09</v>
      </c>
      <c r="F436" s="26">
        <v>3.17</v>
      </c>
      <c r="G436" s="27">
        <v>0</v>
      </c>
      <c r="H436" s="27">
        <v>1.94</v>
      </c>
      <c r="I436" s="27">
        <v>0</v>
      </c>
      <c r="J436" s="26">
        <v>0</v>
      </c>
      <c r="K436" s="26"/>
    </row>
    <row r="437" spans="2:12" ht="12.75" x14ac:dyDescent="0.2">
      <c r="B437" s="22">
        <v>642</v>
      </c>
      <c r="C437" s="6" t="s">
        <v>193</v>
      </c>
      <c r="E437" s="6">
        <v>7.3</v>
      </c>
      <c r="F437" s="6">
        <v>17.37</v>
      </c>
      <c r="G437" s="23">
        <v>10</v>
      </c>
      <c r="H437" s="23">
        <v>10</v>
      </c>
      <c r="I437" s="23">
        <v>35</v>
      </c>
      <c r="J437" s="23">
        <v>10</v>
      </c>
      <c r="K437" s="40"/>
    </row>
    <row r="438" spans="2:12" ht="12.75" hidden="1" x14ac:dyDescent="0.2">
      <c r="I438" s="23"/>
    </row>
    <row r="439" spans="2:12" ht="12.75" hidden="1" x14ac:dyDescent="0.2">
      <c r="B439" s="22" t="s">
        <v>31</v>
      </c>
      <c r="C439" s="6" t="s">
        <v>31</v>
      </c>
      <c r="I439" s="23"/>
    </row>
    <row r="440" spans="2:12" ht="12.75" hidden="1" x14ac:dyDescent="0.2">
      <c r="I440" s="23"/>
    </row>
    <row r="441" spans="2:12" ht="12.75" hidden="1" x14ac:dyDescent="0.2">
      <c r="I441" s="23"/>
    </row>
    <row r="442" spans="2:12" ht="12.75" x14ac:dyDescent="0.2">
      <c r="B442" s="25" t="s">
        <v>194</v>
      </c>
      <c r="C442" s="26" t="s">
        <v>195</v>
      </c>
      <c r="D442" s="26">
        <v>5.91</v>
      </c>
      <c r="E442" s="26">
        <f>E443+E444</f>
        <v>2.9699999999999998</v>
      </c>
      <c r="F442" s="26">
        <v>9.84</v>
      </c>
      <c r="G442" s="26">
        <v>4.7</v>
      </c>
      <c r="H442" s="26">
        <v>10.88</v>
      </c>
      <c r="I442" s="26">
        <v>5.2</v>
      </c>
      <c r="J442" s="26">
        <v>5.2</v>
      </c>
      <c r="K442" s="26">
        <f>K443+K444</f>
        <v>0</v>
      </c>
    </row>
    <row r="443" spans="2:12" ht="12.75" x14ac:dyDescent="0.2">
      <c r="B443" s="22">
        <v>637</v>
      </c>
      <c r="C443" s="6" t="s">
        <v>37</v>
      </c>
      <c r="E443" s="6">
        <v>0.7</v>
      </c>
      <c r="F443" s="6">
        <v>0.6</v>
      </c>
      <c r="G443" s="23">
        <v>1.2</v>
      </c>
      <c r="H443" s="23">
        <v>1.2</v>
      </c>
      <c r="I443" s="23">
        <v>1.2</v>
      </c>
      <c r="J443" s="23">
        <v>1.2</v>
      </c>
      <c r="K443" s="23"/>
    </row>
    <row r="444" spans="2:12" ht="12.75" x14ac:dyDescent="0.2">
      <c r="B444" s="22">
        <v>642</v>
      </c>
      <c r="C444" s="6" t="s">
        <v>59</v>
      </c>
      <c r="E444" s="6">
        <v>2.27</v>
      </c>
      <c r="F444" s="6">
        <v>9.24</v>
      </c>
      <c r="G444" s="23">
        <v>3.5</v>
      </c>
      <c r="H444" s="23">
        <v>9.68</v>
      </c>
      <c r="I444" s="23">
        <v>4</v>
      </c>
      <c r="J444" s="23">
        <v>4</v>
      </c>
      <c r="K444" s="23"/>
    </row>
    <row r="445" spans="2:12" ht="12.75" hidden="1" x14ac:dyDescent="0.2">
      <c r="I445" s="23"/>
    </row>
    <row r="446" spans="2:12" ht="12.75" hidden="1" x14ac:dyDescent="0.2">
      <c r="I446" s="23"/>
    </row>
    <row r="447" spans="2:12" ht="12.75" hidden="1" x14ac:dyDescent="0.2">
      <c r="I447" s="23"/>
    </row>
    <row r="448" spans="2:12" ht="12.75" hidden="1" x14ac:dyDescent="0.2">
      <c r="I448" s="23"/>
    </row>
    <row r="449" spans="2:11" ht="12.75" hidden="1" x14ac:dyDescent="0.2">
      <c r="I449" s="23"/>
    </row>
    <row r="450" spans="2:11" ht="12.75" hidden="1" x14ac:dyDescent="0.2">
      <c r="C450" s="64"/>
      <c r="D450" s="64"/>
      <c r="E450" s="64"/>
      <c r="F450" s="64"/>
      <c r="I450" s="23"/>
    </row>
    <row r="451" spans="2:11" ht="18" x14ac:dyDescent="0.25">
      <c r="C451" s="65" t="s">
        <v>196</v>
      </c>
      <c r="D451" s="66">
        <f>D442+D435+D418+D391+D370+D318+D305+D280+D261+D249+D245+D240+D236+D202+D192+D189+D184+D159+D152+D147+D139+D135+D128+D122+D109+D84+D78+D74+D69+D63+D10+D331+D309+D59+D157+D329</f>
        <v>2530.83</v>
      </c>
      <c r="E451" s="66">
        <f>E442+E435+E391+E370+E365+E309+E280+E261+E202+E192+E189+E184+E159+E157+E152+E147+E139+E135+E128+E125+E122+E109+E84+E78+E74+E69+E63+E59+E10</f>
        <v>3025.79</v>
      </c>
      <c r="F451" s="66">
        <v>2821.79</v>
      </c>
      <c r="G451" s="66">
        <f>G442+G435+G391+G370+G365+G309+G280+G261+G202+G192+G189+G184+G159+G157+G152+G147+G139+G135+G128+G125+G122+G109+G84+G78+G74+G69+G63+G59+G10</f>
        <v>2971.7300000000005</v>
      </c>
      <c r="H451" s="66">
        <f>H442+H435+H391+H370+H365+H309+H280+H261+H202+H192+H189+H184+H159+H157+H152+H147+H139+H135+H128+H125+H122+H109+H84+H78+H74+H69+H63+H59+H10</f>
        <v>3028.32</v>
      </c>
      <c r="I451" s="66">
        <f>I442+I435+I391+I370+I365+I309+I280+I261+I202+I192+I189+I184+I159+I157+I152+I147+I139+I135+I128+I125+I122+I109+I84+I78+I74+I69+I63+I59+I10</f>
        <v>3124.82</v>
      </c>
      <c r="J451" s="66">
        <f>J442+J435+J391+J370+J365+J309+J280+J261+J202+J192+J189+J184+J159+J157+J152+J147+J139+J135+J128+J125+J122+J109+J84+J78+J74+J69+J63+J59+J10</f>
        <v>3219.46</v>
      </c>
      <c r="K451" s="66"/>
    </row>
    <row r="452" spans="2:11" ht="12.75" hidden="1" x14ac:dyDescent="0.2">
      <c r="B452" s="11"/>
      <c r="C452" s="12"/>
      <c r="D452" s="12"/>
      <c r="E452" s="12"/>
      <c r="F452" s="12"/>
      <c r="G452" s="13"/>
      <c r="H452" s="13"/>
      <c r="I452" s="13"/>
      <c r="J452" s="15"/>
      <c r="K452" s="12"/>
    </row>
    <row r="453" spans="2:11" ht="12.75" hidden="1" x14ac:dyDescent="0.2">
      <c r="B453" s="11"/>
      <c r="C453" s="12"/>
      <c r="D453" s="12"/>
      <c r="E453" s="12"/>
      <c r="F453" s="12"/>
      <c r="G453" s="13"/>
      <c r="H453" s="13"/>
      <c r="I453" s="13"/>
      <c r="J453" s="15"/>
      <c r="K453" s="12"/>
    </row>
    <row r="454" spans="2:11" hidden="1" x14ac:dyDescent="0.2">
      <c r="B454" s="11" t="s">
        <v>2</v>
      </c>
      <c r="C454" s="12"/>
      <c r="D454" s="12"/>
      <c r="E454" s="12"/>
      <c r="F454" s="12"/>
      <c r="G454" s="13"/>
      <c r="H454" s="13"/>
      <c r="I454" s="14"/>
      <c r="J454" s="15"/>
      <c r="K454" s="12"/>
    </row>
    <row r="455" spans="2:11" hidden="1" x14ac:dyDescent="0.2">
      <c r="B455" s="11" t="s">
        <v>10</v>
      </c>
      <c r="C455" s="12"/>
      <c r="D455" s="12"/>
      <c r="E455" s="12"/>
      <c r="F455" s="12"/>
      <c r="G455" s="18"/>
      <c r="H455" s="18"/>
      <c r="I455" s="19"/>
      <c r="J455" s="15"/>
      <c r="K455" s="12"/>
    </row>
    <row r="456" spans="2:11" ht="12.75" hidden="1" x14ac:dyDescent="0.2">
      <c r="B456" s="44"/>
      <c r="C456" s="45"/>
      <c r="D456" s="45"/>
      <c r="E456" s="45"/>
      <c r="F456" s="45"/>
      <c r="G456" s="57"/>
      <c r="H456" s="57"/>
      <c r="I456" s="57"/>
      <c r="J456" s="45"/>
      <c r="K456" s="45"/>
    </row>
    <row r="457" spans="2:11" ht="12.75" hidden="1" x14ac:dyDescent="0.2">
      <c r="B457" s="44"/>
      <c r="C457" s="45"/>
      <c r="D457" s="45"/>
      <c r="E457" s="45"/>
      <c r="F457" s="45"/>
      <c r="G457" s="57"/>
      <c r="H457" s="57"/>
      <c r="I457" s="57"/>
      <c r="J457" s="45"/>
      <c r="K457" s="45"/>
    </row>
    <row r="458" spans="2:11" hidden="1" x14ac:dyDescent="0.25">
      <c r="C458" s="24"/>
      <c r="I458" s="23"/>
    </row>
    <row r="459" spans="2:11" ht="12.75" hidden="1" x14ac:dyDescent="0.2">
      <c r="I459" s="23"/>
    </row>
    <row r="460" spans="2:11" ht="12.75" hidden="1" x14ac:dyDescent="0.2">
      <c r="I460" s="23"/>
    </row>
    <row r="461" spans="2:11" hidden="1" x14ac:dyDescent="0.2">
      <c r="B461" s="11"/>
      <c r="C461" s="12"/>
      <c r="D461" s="12"/>
      <c r="E461" s="12"/>
      <c r="F461" s="12"/>
      <c r="G461" s="13"/>
      <c r="H461" s="13"/>
      <c r="I461" s="14"/>
      <c r="J461" s="15"/>
    </row>
    <row r="462" spans="2:11" hidden="1" x14ac:dyDescent="0.2">
      <c r="B462" s="11"/>
      <c r="C462" s="12"/>
      <c r="D462" s="12"/>
      <c r="E462" s="12"/>
      <c r="F462" s="12"/>
      <c r="G462" s="18"/>
      <c r="H462" s="18"/>
      <c r="I462" s="19"/>
      <c r="J462" s="15"/>
    </row>
    <row r="463" spans="2:11" x14ac:dyDescent="0.2">
      <c r="B463" s="44"/>
      <c r="C463" s="45"/>
      <c r="D463" s="45"/>
      <c r="E463" s="45"/>
      <c r="F463" s="45"/>
      <c r="G463" s="46"/>
      <c r="H463" s="46"/>
      <c r="I463" s="47"/>
      <c r="J463" s="45"/>
    </row>
    <row r="464" spans="2:11" ht="15.75" x14ac:dyDescent="0.25">
      <c r="B464" s="44"/>
      <c r="C464" s="24" t="s">
        <v>197</v>
      </c>
      <c r="D464" s="45"/>
      <c r="E464" s="45"/>
      <c r="F464" s="45"/>
      <c r="G464" s="46"/>
      <c r="H464" s="46"/>
      <c r="I464" s="47"/>
      <c r="J464" s="45"/>
    </row>
    <row r="465" spans="2:12" ht="15.75" x14ac:dyDescent="0.25">
      <c r="B465" s="44"/>
      <c r="C465" s="24"/>
      <c r="D465" s="45"/>
      <c r="E465" s="45"/>
      <c r="F465" s="45"/>
      <c r="G465" s="46"/>
      <c r="H465" s="46"/>
      <c r="I465" s="47"/>
      <c r="J465" s="45"/>
    </row>
    <row r="466" spans="2:12" ht="12.75" x14ac:dyDescent="0.2">
      <c r="B466" s="25" t="s">
        <v>217</v>
      </c>
      <c r="C466" s="6" t="s">
        <v>31</v>
      </c>
      <c r="D466" s="26"/>
      <c r="E466" s="26"/>
      <c r="F466" s="26"/>
      <c r="G466" s="27"/>
      <c r="H466" s="27">
        <v>55</v>
      </c>
      <c r="I466" s="27">
        <v>0</v>
      </c>
      <c r="J466" s="26"/>
      <c r="K466" s="26"/>
    </row>
    <row r="467" spans="2:12" ht="12.75" hidden="1" x14ac:dyDescent="0.2">
      <c r="I467" s="23"/>
    </row>
    <row r="468" spans="2:12" ht="12.75" hidden="1" x14ac:dyDescent="0.2">
      <c r="I468" s="23"/>
    </row>
    <row r="469" spans="2:12" ht="12.75" hidden="1" x14ac:dyDescent="0.2">
      <c r="I469" s="23"/>
    </row>
    <row r="470" spans="2:12" ht="12.75" hidden="1" x14ac:dyDescent="0.2">
      <c r="I470" s="23"/>
    </row>
    <row r="471" spans="2:12" ht="12.75" hidden="1" x14ac:dyDescent="0.2">
      <c r="I471" s="23"/>
    </row>
    <row r="472" spans="2:12" ht="12.75" hidden="1" x14ac:dyDescent="0.2">
      <c r="I472" s="23"/>
    </row>
    <row r="473" spans="2:12" ht="12.75" hidden="1" x14ac:dyDescent="0.2">
      <c r="I473" s="23"/>
      <c r="L473" s="6" t="s">
        <v>198</v>
      </c>
    </row>
    <row r="474" spans="2:12" ht="12.75" x14ac:dyDescent="0.2">
      <c r="B474" s="22">
        <v>711</v>
      </c>
      <c r="C474" s="6" t="s">
        <v>199</v>
      </c>
      <c r="H474" s="23">
        <v>55</v>
      </c>
      <c r="I474" s="23"/>
    </row>
    <row r="475" spans="2:12" ht="12.75" hidden="1" x14ac:dyDescent="0.2">
      <c r="I475" s="23"/>
    </row>
    <row r="476" spans="2:12" ht="12.75" hidden="1" x14ac:dyDescent="0.2">
      <c r="I476" s="23"/>
    </row>
    <row r="477" spans="2:12" ht="12.75" hidden="1" x14ac:dyDescent="0.2">
      <c r="B477" s="63" t="s">
        <v>51</v>
      </c>
      <c r="D477" s="26"/>
      <c r="E477" s="26"/>
      <c r="F477" s="26"/>
      <c r="G477" s="27"/>
      <c r="H477" s="27"/>
      <c r="I477" s="27"/>
    </row>
    <row r="478" spans="2:12" ht="12.75" hidden="1" x14ac:dyDescent="0.2">
      <c r="B478" s="22">
        <v>714001</v>
      </c>
      <c r="I478" s="23"/>
    </row>
    <row r="479" spans="2:12" hidden="1" x14ac:dyDescent="0.2">
      <c r="B479" s="25"/>
      <c r="D479" s="26"/>
      <c r="E479" s="26"/>
      <c r="F479" s="26"/>
      <c r="G479" s="27"/>
      <c r="H479" s="27"/>
      <c r="I479" s="14"/>
    </row>
    <row r="480" spans="2:12" hidden="1" x14ac:dyDescent="0.2">
      <c r="L480" s="6" t="s">
        <v>200</v>
      </c>
    </row>
    <row r="481" spans="2:12" ht="12.75" hidden="1" x14ac:dyDescent="0.2">
      <c r="B481" s="22">
        <v>713005</v>
      </c>
      <c r="I481" s="23"/>
    </row>
    <row r="482" spans="2:12" ht="12.75" hidden="1" x14ac:dyDescent="0.2">
      <c r="B482" s="22">
        <v>714001</v>
      </c>
      <c r="I482" s="23"/>
    </row>
    <row r="483" spans="2:12" ht="12.75" hidden="1" x14ac:dyDescent="0.2">
      <c r="B483" s="25" t="s">
        <v>201</v>
      </c>
      <c r="I483" s="23"/>
    </row>
    <row r="484" spans="2:12" ht="12.75" hidden="1" x14ac:dyDescent="0.2">
      <c r="B484" s="22">
        <v>717002</v>
      </c>
      <c r="I484" s="23"/>
    </row>
    <row r="485" spans="2:12" ht="12.75" hidden="1" x14ac:dyDescent="0.2">
      <c r="B485" s="11"/>
      <c r="C485" s="12"/>
      <c r="D485" s="12"/>
      <c r="E485" s="12"/>
      <c r="F485" s="12"/>
      <c r="G485" s="13"/>
      <c r="H485" s="13"/>
      <c r="I485" s="13"/>
      <c r="J485" s="15"/>
      <c r="K485" s="12"/>
      <c r="L485" s="16"/>
    </row>
    <row r="486" spans="2:12" ht="12.75" hidden="1" x14ac:dyDescent="0.2">
      <c r="B486" s="11"/>
      <c r="C486" s="12"/>
      <c r="D486" s="12"/>
      <c r="E486" s="12"/>
      <c r="F486" s="12"/>
      <c r="G486" s="13"/>
      <c r="H486" s="13"/>
      <c r="I486" s="13"/>
      <c r="J486" s="15"/>
      <c r="K486" s="12"/>
      <c r="L486" s="20"/>
    </row>
    <row r="487" spans="2:12" ht="12.75" hidden="1" x14ac:dyDescent="0.2">
      <c r="B487" s="44"/>
      <c r="C487" s="45"/>
      <c r="D487" s="45"/>
      <c r="E487" s="45"/>
      <c r="F487" s="45"/>
      <c r="G487" s="57"/>
      <c r="H487" s="57"/>
      <c r="I487" s="57"/>
      <c r="J487" s="45"/>
      <c r="K487" s="45"/>
      <c r="L487" s="48" t="s">
        <v>202</v>
      </c>
    </row>
    <row r="488" spans="2:12" ht="12.75" x14ac:dyDescent="0.2">
      <c r="B488" s="44"/>
      <c r="C488" s="45"/>
      <c r="D488" s="45"/>
      <c r="E488" s="45"/>
      <c r="F488" s="45"/>
      <c r="G488" s="57"/>
      <c r="H488" s="57"/>
      <c r="I488" s="57"/>
      <c r="J488" s="45"/>
      <c r="K488" s="45"/>
      <c r="L488" s="48"/>
    </row>
    <row r="489" spans="2:12" ht="12.75" x14ac:dyDescent="0.2">
      <c r="B489" s="25" t="s">
        <v>68</v>
      </c>
      <c r="C489" s="6" t="s">
        <v>69</v>
      </c>
      <c r="D489" s="26"/>
      <c r="E489" s="26"/>
      <c r="F489" s="26"/>
      <c r="G489" s="27">
        <v>51</v>
      </c>
      <c r="H489" s="27">
        <v>138.87</v>
      </c>
      <c r="I489" s="27">
        <v>40</v>
      </c>
      <c r="J489" s="26">
        <v>40</v>
      </c>
      <c r="K489" s="26"/>
    </row>
    <row r="490" spans="2:12" ht="12.75" x14ac:dyDescent="0.2">
      <c r="B490" s="22">
        <v>711</v>
      </c>
      <c r="C490" s="6" t="s">
        <v>203</v>
      </c>
      <c r="G490" s="23">
        <v>36</v>
      </c>
      <c r="H490" s="23">
        <v>123.87</v>
      </c>
      <c r="I490" s="23">
        <v>25</v>
      </c>
      <c r="J490" s="23">
        <v>25</v>
      </c>
      <c r="K490" s="23"/>
    </row>
    <row r="491" spans="2:12" ht="12.75" hidden="1" x14ac:dyDescent="0.2">
      <c r="B491" s="22">
        <v>712001</v>
      </c>
      <c r="C491" s="6" t="s">
        <v>204</v>
      </c>
      <c r="I491" s="23"/>
      <c r="J491" s="23"/>
    </row>
    <row r="492" spans="2:12" ht="12.75" x14ac:dyDescent="0.2">
      <c r="B492" s="22">
        <v>716</v>
      </c>
      <c r="C492" s="6" t="s">
        <v>205</v>
      </c>
      <c r="G492" s="23">
        <v>15</v>
      </c>
      <c r="H492" s="23">
        <v>15</v>
      </c>
      <c r="I492" s="23">
        <v>15</v>
      </c>
      <c r="J492" s="23">
        <v>15</v>
      </c>
      <c r="K492" s="23"/>
      <c r="L492" s="6" t="s">
        <v>31</v>
      </c>
    </row>
    <row r="493" spans="2:12" x14ac:dyDescent="0.2">
      <c r="B493" s="11" t="s">
        <v>2</v>
      </c>
      <c r="C493" s="12" t="s">
        <v>3</v>
      </c>
      <c r="D493" s="12" t="s">
        <v>4</v>
      </c>
      <c r="E493" s="12" t="s">
        <v>4</v>
      </c>
      <c r="F493" s="12" t="s">
        <v>4</v>
      </c>
      <c r="G493" s="13" t="s">
        <v>5</v>
      </c>
      <c r="H493" s="13" t="s">
        <v>6</v>
      </c>
      <c r="I493" s="14" t="s">
        <v>7</v>
      </c>
      <c r="J493" s="15" t="s">
        <v>8</v>
      </c>
      <c r="K493" s="12" t="s">
        <v>5</v>
      </c>
    </row>
    <row r="494" spans="2:12" x14ac:dyDescent="0.2">
      <c r="B494" s="11" t="s">
        <v>10</v>
      </c>
      <c r="C494" s="12"/>
      <c r="D494" s="12">
        <v>2013</v>
      </c>
      <c r="E494" s="12">
        <v>2015</v>
      </c>
      <c r="F494" s="12">
        <v>2016</v>
      </c>
      <c r="G494" s="18">
        <v>2017</v>
      </c>
      <c r="H494" s="18">
        <v>2017</v>
      </c>
      <c r="I494" s="19">
        <v>2018</v>
      </c>
      <c r="J494" s="15">
        <v>2018</v>
      </c>
      <c r="K494" s="12">
        <v>2018</v>
      </c>
    </row>
    <row r="495" spans="2:12" x14ac:dyDescent="0.2">
      <c r="B495" s="25" t="s">
        <v>89</v>
      </c>
      <c r="D495" s="40"/>
      <c r="E495" s="40"/>
      <c r="F495" s="40"/>
      <c r="G495" s="27">
        <v>6</v>
      </c>
      <c r="H495" s="27">
        <v>89</v>
      </c>
      <c r="I495" s="47">
        <v>6</v>
      </c>
      <c r="J495" s="45">
        <v>6</v>
      </c>
      <c r="K495" s="45"/>
    </row>
    <row r="496" spans="2:12" ht="12.75" x14ac:dyDescent="0.2">
      <c r="B496" s="22">
        <v>717002</v>
      </c>
      <c r="C496" s="6" t="s">
        <v>251</v>
      </c>
      <c r="D496" s="40"/>
      <c r="E496" s="40"/>
      <c r="F496" s="40"/>
      <c r="G496" s="27"/>
      <c r="H496" s="23">
        <v>83</v>
      </c>
      <c r="I496" s="27"/>
      <c r="J496" s="27"/>
      <c r="K496" s="26"/>
    </row>
    <row r="497" spans="2:13" ht="12.75" x14ac:dyDescent="0.2">
      <c r="B497" s="22">
        <v>717002</v>
      </c>
      <c r="C497" s="6" t="s">
        <v>206</v>
      </c>
      <c r="G497" s="23">
        <v>6</v>
      </c>
      <c r="H497" s="23">
        <v>6</v>
      </c>
      <c r="I497" s="23">
        <v>6</v>
      </c>
      <c r="J497" s="23">
        <v>6</v>
      </c>
    </row>
    <row r="498" spans="2:13" ht="12.75" hidden="1" x14ac:dyDescent="0.2">
      <c r="I498" s="23"/>
    </row>
    <row r="499" spans="2:13" hidden="1" x14ac:dyDescent="0.2">
      <c r="B499" s="11"/>
      <c r="C499" s="12"/>
      <c r="D499" s="12"/>
      <c r="E499" s="12"/>
      <c r="F499" s="12"/>
      <c r="G499" s="13"/>
      <c r="H499" s="13"/>
      <c r="I499" s="14"/>
      <c r="J499" s="15"/>
      <c r="K499" s="12"/>
      <c r="L499" s="16" t="s">
        <v>9</v>
      </c>
      <c r="M499" s="16" t="s">
        <v>9</v>
      </c>
    </row>
    <row r="500" spans="2:13" hidden="1" x14ac:dyDescent="0.2">
      <c r="B500" s="11"/>
      <c r="C500" s="12"/>
      <c r="D500" s="12"/>
      <c r="E500" s="12"/>
      <c r="F500" s="12"/>
      <c r="G500" s="18"/>
      <c r="H500" s="18"/>
      <c r="I500" s="14"/>
      <c r="J500" s="15"/>
      <c r="K500" s="12"/>
      <c r="L500" s="20"/>
      <c r="M500" s="20"/>
    </row>
    <row r="501" spans="2:13" ht="12.75" hidden="1" x14ac:dyDescent="0.2">
      <c r="B501" s="22">
        <v>717002</v>
      </c>
      <c r="I501" s="23"/>
    </row>
    <row r="502" spans="2:13" ht="12.75" hidden="1" x14ac:dyDescent="0.2">
      <c r="I502" s="23"/>
      <c r="J502" s="23"/>
      <c r="K502" s="23"/>
    </row>
    <row r="503" spans="2:13" ht="12.75" hidden="1" x14ac:dyDescent="0.2">
      <c r="B503" s="11" t="s">
        <v>2</v>
      </c>
      <c r="C503" s="12"/>
      <c r="D503" s="12"/>
      <c r="E503" s="12"/>
      <c r="F503" s="12"/>
      <c r="G503" s="13"/>
      <c r="H503" s="13"/>
      <c r="I503" s="13"/>
      <c r="J503" s="15"/>
      <c r="K503" s="12"/>
      <c r="L503" s="16"/>
    </row>
    <row r="504" spans="2:13" ht="12.75" hidden="1" x14ac:dyDescent="0.2">
      <c r="B504" s="11" t="s">
        <v>10</v>
      </c>
      <c r="C504" s="12"/>
      <c r="D504" s="12"/>
      <c r="E504" s="12"/>
      <c r="F504" s="12"/>
      <c r="G504" s="13"/>
      <c r="H504" s="13"/>
      <c r="I504" s="13"/>
      <c r="J504" s="15"/>
      <c r="K504" s="12"/>
      <c r="L504" s="20"/>
    </row>
    <row r="505" spans="2:13" ht="12.75" hidden="1" x14ac:dyDescent="0.2">
      <c r="B505" s="25"/>
      <c r="C505" s="26"/>
      <c r="D505" s="26"/>
      <c r="E505" s="26"/>
      <c r="F505" s="26"/>
      <c r="I505" s="23"/>
      <c r="J505" s="26"/>
    </row>
    <row r="506" spans="2:13" ht="12.75" hidden="1" x14ac:dyDescent="0.2">
      <c r="B506" s="25"/>
      <c r="I506" s="23"/>
    </row>
    <row r="507" spans="2:13" ht="12.75" hidden="1" x14ac:dyDescent="0.2">
      <c r="I507" s="23"/>
    </row>
    <row r="508" spans="2:13" ht="12.75" hidden="1" x14ac:dyDescent="0.2">
      <c r="B508" s="25"/>
      <c r="D508" s="26"/>
      <c r="E508" s="26"/>
      <c r="F508" s="26"/>
      <c r="G508" s="27"/>
      <c r="H508" s="27"/>
      <c r="I508" s="27"/>
      <c r="J508" s="26"/>
      <c r="K508" s="26"/>
    </row>
    <row r="509" spans="2:13" ht="12.75" hidden="1" x14ac:dyDescent="0.2">
      <c r="B509" s="25"/>
      <c r="D509" s="26"/>
      <c r="E509" s="26"/>
      <c r="F509" s="26"/>
      <c r="G509" s="27"/>
      <c r="H509" s="27"/>
      <c r="I509" s="27"/>
      <c r="J509" s="26"/>
      <c r="K509" s="26"/>
    </row>
    <row r="510" spans="2:13" ht="12.75" hidden="1" x14ac:dyDescent="0.2">
      <c r="I510" s="23"/>
      <c r="J510" s="23"/>
    </row>
    <row r="511" spans="2:13" ht="12.75" hidden="1" x14ac:dyDescent="0.2">
      <c r="I511" s="23"/>
    </row>
    <row r="512" spans="2:13" ht="12.75" hidden="1" x14ac:dyDescent="0.2">
      <c r="B512" s="25"/>
      <c r="D512" s="26"/>
      <c r="E512" s="26"/>
      <c r="F512" s="26"/>
      <c r="G512" s="27"/>
      <c r="H512" s="27"/>
      <c r="I512" s="27"/>
    </row>
    <row r="513" spans="2:12" ht="12.75" hidden="1" x14ac:dyDescent="0.2">
      <c r="I513" s="23"/>
    </row>
    <row r="514" spans="2:12" ht="12.75" hidden="1" x14ac:dyDescent="0.2">
      <c r="I514" s="23"/>
      <c r="K514" s="23"/>
    </row>
    <row r="515" spans="2:12" hidden="1" x14ac:dyDescent="0.2">
      <c r="C515" s="12"/>
      <c r="D515" s="12"/>
      <c r="E515" s="12"/>
      <c r="F515" s="12"/>
      <c r="G515" s="13"/>
      <c r="H515" s="13"/>
      <c r="I515" s="14"/>
      <c r="J515" s="15"/>
      <c r="K515" s="12"/>
    </row>
    <row r="516" spans="2:12" hidden="1" x14ac:dyDescent="0.2">
      <c r="C516" s="12"/>
      <c r="D516" s="12"/>
      <c r="E516" s="12"/>
      <c r="F516" s="12"/>
      <c r="G516" s="18"/>
      <c r="H516" s="18"/>
      <c r="I516" s="19"/>
      <c r="J516" s="15"/>
      <c r="K516" s="12"/>
    </row>
    <row r="517" spans="2:12" hidden="1" x14ac:dyDescent="0.2">
      <c r="B517" s="11"/>
      <c r="C517" s="12"/>
      <c r="D517" s="12"/>
      <c r="E517" s="12"/>
      <c r="F517" s="12"/>
      <c r="G517" s="13"/>
      <c r="H517" s="13"/>
      <c r="I517" s="14"/>
      <c r="J517" s="15"/>
      <c r="K517" s="12"/>
      <c r="L517" s="16" t="s">
        <v>9</v>
      </c>
    </row>
    <row r="518" spans="2:12" hidden="1" x14ac:dyDescent="0.2">
      <c r="B518" s="11"/>
      <c r="C518" s="12"/>
      <c r="D518" s="12"/>
      <c r="E518" s="12"/>
      <c r="F518" s="12"/>
      <c r="G518" s="18"/>
      <c r="H518" s="18"/>
      <c r="I518" s="19"/>
      <c r="J518" s="15"/>
      <c r="K518" s="12"/>
      <c r="L518" s="20"/>
    </row>
    <row r="519" spans="2:12" ht="12.75" hidden="1" x14ac:dyDescent="0.2">
      <c r="B519" s="25"/>
      <c r="D519" s="26"/>
      <c r="E519" s="26"/>
      <c r="F519" s="26"/>
      <c r="G519" s="27"/>
      <c r="H519" s="27"/>
      <c r="I519" s="27"/>
      <c r="J519" s="26"/>
      <c r="K519" s="26"/>
    </row>
    <row r="520" spans="2:12" ht="12.75" hidden="1" x14ac:dyDescent="0.2">
      <c r="I520" s="23"/>
    </row>
    <row r="521" spans="2:12" ht="12.75" hidden="1" x14ac:dyDescent="0.2">
      <c r="I521" s="23"/>
    </row>
    <row r="522" spans="2:12" ht="12.75" hidden="1" x14ac:dyDescent="0.2">
      <c r="I522" s="23"/>
    </row>
    <row r="523" spans="2:12" ht="12.75" hidden="1" x14ac:dyDescent="0.2">
      <c r="I523" s="23"/>
    </row>
    <row r="524" spans="2:12" ht="12.75" hidden="1" x14ac:dyDescent="0.2">
      <c r="I524" s="23"/>
    </row>
    <row r="525" spans="2:12" ht="12.75" hidden="1" x14ac:dyDescent="0.2">
      <c r="B525" s="25"/>
      <c r="C525" s="6" t="s">
        <v>207</v>
      </c>
      <c r="D525" s="26"/>
      <c r="E525" s="26"/>
      <c r="F525" s="26"/>
      <c r="I525" s="23"/>
    </row>
    <row r="526" spans="2:12" ht="12.75" hidden="1" x14ac:dyDescent="0.2">
      <c r="I526" s="23"/>
    </row>
    <row r="527" spans="2:12" ht="12.75" hidden="1" x14ac:dyDescent="0.2">
      <c r="I527" s="23"/>
    </row>
    <row r="528" spans="2:12" ht="12.75" hidden="1" x14ac:dyDescent="0.2">
      <c r="I528" s="23"/>
    </row>
    <row r="529" spans="2:12" ht="12.75" x14ac:dyDescent="0.2">
      <c r="I529" s="23"/>
    </row>
    <row r="530" spans="2:12" ht="12.75" x14ac:dyDescent="0.2">
      <c r="B530" s="25" t="s">
        <v>121</v>
      </c>
      <c r="C530" s="26" t="s">
        <v>122</v>
      </c>
      <c r="H530" s="27">
        <v>0</v>
      </c>
      <c r="I530" s="27">
        <v>5</v>
      </c>
      <c r="J530" s="6">
        <v>5</v>
      </c>
    </row>
    <row r="531" spans="2:12" ht="12.75" x14ac:dyDescent="0.2">
      <c r="B531" s="22">
        <v>712</v>
      </c>
      <c r="C531" s="6" t="s">
        <v>259</v>
      </c>
      <c r="H531" s="23">
        <v>0</v>
      </c>
      <c r="I531" s="23">
        <v>5</v>
      </c>
      <c r="J531" s="6">
        <v>5</v>
      </c>
    </row>
    <row r="532" spans="2:12" ht="12.75" x14ac:dyDescent="0.2">
      <c r="I532" s="23"/>
    </row>
    <row r="533" spans="2:12" ht="12.75" x14ac:dyDescent="0.2">
      <c r="B533" s="25" t="s">
        <v>249</v>
      </c>
      <c r="C533" s="26" t="s">
        <v>250</v>
      </c>
      <c r="H533" s="27">
        <v>9.5</v>
      </c>
      <c r="I533" s="23">
        <v>0</v>
      </c>
    </row>
    <row r="534" spans="2:12" ht="12.75" x14ac:dyDescent="0.2">
      <c r="B534" s="25">
        <v>717001</v>
      </c>
      <c r="C534" s="6" t="s">
        <v>252</v>
      </c>
      <c r="H534" s="23">
        <v>9.5</v>
      </c>
      <c r="I534" s="23"/>
    </row>
    <row r="535" spans="2:12" ht="12.75" x14ac:dyDescent="0.2">
      <c r="B535" s="25"/>
      <c r="I535" s="23"/>
    </row>
    <row r="536" spans="2:12" ht="12.75" x14ac:dyDescent="0.2">
      <c r="B536" s="25" t="s">
        <v>260</v>
      </c>
      <c r="C536" s="26" t="s">
        <v>261</v>
      </c>
      <c r="H536" s="27">
        <v>0</v>
      </c>
      <c r="I536" s="27">
        <v>70</v>
      </c>
      <c r="J536" s="6">
        <v>91.5</v>
      </c>
    </row>
    <row r="537" spans="2:12" ht="12.75" x14ac:dyDescent="0.2">
      <c r="B537" s="25">
        <v>711</v>
      </c>
      <c r="C537" s="6" t="s">
        <v>262</v>
      </c>
      <c r="H537" s="23">
        <v>0</v>
      </c>
      <c r="I537" s="23">
        <v>70</v>
      </c>
      <c r="J537" s="6">
        <v>70</v>
      </c>
    </row>
    <row r="538" spans="2:12" ht="12.75" x14ac:dyDescent="0.2">
      <c r="B538" s="25">
        <v>713</v>
      </c>
      <c r="C538" s="6" t="s">
        <v>263</v>
      </c>
      <c r="I538" s="23">
        <v>0</v>
      </c>
      <c r="J538" s="6">
        <v>21.5</v>
      </c>
    </row>
    <row r="539" spans="2:12" ht="18.75" x14ac:dyDescent="0.3">
      <c r="C539" s="65" t="s">
        <v>208</v>
      </c>
      <c r="D539" s="68">
        <v>1642.11</v>
      </c>
      <c r="E539" s="68">
        <v>260.06</v>
      </c>
      <c r="F539" s="68">
        <v>53.43</v>
      </c>
      <c r="G539" s="68">
        <v>57</v>
      </c>
      <c r="H539" s="68">
        <f>H466+H489+H495+H533</f>
        <v>292.37</v>
      </c>
      <c r="I539" s="68">
        <f>I466+I489+I495+I530+I533+I536</f>
        <v>121</v>
      </c>
      <c r="J539" s="68">
        <f>J466+J489+J495+J530+J533+J536</f>
        <v>142.5</v>
      </c>
      <c r="K539" s="68"/>
    </row>
    <row r="540" spans="2:12" hidden="1" x14ac:dyDescent="0.2">
      <c r="C540" s="12"/>
      <c r="D540" s="12"/>
      <c r="E540" s="12"/>
      <c r="F540" s="12"/>
      <c r="G540" s="13"/>
      <c r="H540" s="13"/>
      <c r="I540" s="14"/>
      <c r="J540" s="15"/>
      <c r="K540" s="12"/>
    </row>
    <row r="541" spans="2:12" hidden="1" x14ac:dyDescent="0.2">
      <c r="C541" s="12"/>
      <c r="D541" s="12"/>
      <c r="E541" s="12"/>
      <c r="F541" s="12"/>
      <c r="G541" s="18"/>
      <c r="H541" s="18"/>
      <c r="I541" s="19"/>
      <c r="J541" s="15"/>
      <c r="K541" s="12"/>
    </row>
    <row r="542" spans="2:12" ht="12.75" hidden="1" x14ac:dyDescent="0.2">
      <c r="I542" s="23"/>
    </row>
    <row r="543" spans="2:12" ht="12.75" hidden="1" x14ac:dyDescent="0.2">
      <c r="B543" s="11"/>
      <c r="C543" s="12"/>
      <c r="D543" s="12"/>
      <c r="E543" s="12"/>
      <c r="F543" s="12"/>
      <c r="G543" s="13"/>
      <c r="H543" s="13"/>
      <c r="I543" s="13"/>
      <c r="J543" s="15"/>
      <c r="K543" s="12"/>
      <c r="L543" s="16"/>
    </row>
    <row r="544" spans="2:12" ht="12.75" hidden="1" x14ac:dyDescent="0.2">
      <c r="B544" s="11"/>
      <c r="C544" s="12"/>
      <c r="D544" s="12"/>
      <c r="E544" s="12"/>
      <c r="F544" s="12"/>
      <c r="G544" s="13"/>
      <c r="H544" s="13"/>
      <c r="I544" s="13"/>
      <c r="J544" s="15"/>
      <c r="K544" s="12"/>
      <c r="L544" s="20"/>
    </row>
    <row r="545" spans="2:11" ht="12.75" hidden="1" x14ac:dyDescent="0.2">
      <c r="B545" s="44"/>
      <c r="C545" s="45"/>
      <c r="D545" s="45"/>
      <c r="E545" s="45"/>
      <c r="F545" s="45"/>
      <c r="G545" s="57"/>
      <c r="H545" s="57"/>
      <c r="I545" s="57"/>
      <c r="J545" s="45"/>
      <c r="K545" s="45"/>
    </row>
    <row r="546" spans="2:11" hidden="1" x14ac:dyDescent="0.2">
      <c r="B546" s="11" t="s">
        <v>2</v>
      </c>
      <c r="C546" s="12"/>
      <c r="D546" s="12"/>
      <c r="E546" s="12"/>
      <c r="F546" s="12"/>
      <c r="G546" s="13"/>
      <c r="H546" s="13"/>
      <c r="I546" s="14"/>
      <c r="J546" s="15"/>
      <c r="K546" s="12"/>
    </row>
    <row r="547" spans="2:11" hidden="1" x14ac:dyDescent="0.2">
      <c r="B547" s="11" t="s">
        <v>10</v>
      </c>
      <c r="C547" s="12"/>
      <c r="D547" s="12"/>
      <c r="E547" s="12"/>
      <c r="F547" s="12"/>
      <c r="G547" s="18"/>
      <c r="H547" s="18"/>
      <c r="I547" s="19"/>
      <c r="J547" s="15"/>
      <c r="K547" s="12"/>
    </row>
    <row r="548" spans="2:11" x14ac:dyDescent="0.2">
      <c r="B548" s="44"/>
      <c r="C548" s="45"/>
      <c r="D548" s="45"/>
      <c r="E548" s="45"/>
      <c r="F548" s="45"/>
      <c r="G548" s="46"/>
      <c r="H548" s="46"/>
      <c r="I548" s="47"/>
      <c r="J548" s="45"/>
      <c r="K548" s="45"/>
    </row>
    <row r="549" spans="2:11" ht="12.75" x14ac:dyDescent="0.2">
      <c r="B549" s="44"/>
      <c r="C549" s="45" t="s">
        <v>209</v>
      </c>
      <c r="D549" s="57">
        <v>63.93</v>
      </c>
      <c r="E549" s="57">
        <v>125.36</v>
      </c>
      <c r="F549" s="57"/>
      <c r="G549" s="57"/>
      <c r="H549" s="57"/>
      <c r="I549" s="57"/>
      <c r="J549" s="45"/>
      <c r="K549" s="45"/>
    </row>
    <row r="550" spans="2:11" ht="12.75" x14ac:dyDescent="0.2">
      <c r="B550" s="25" t="s">
        <v>46</v>
      </c>
      <c r="C550" s="6" t="s">
        <v>210</v>
      </c>
      <c r="D550" s="69">
        <v>63.93</v>
      </c>
      <c r="E550" s="69">
        <v>125.36</v>
      </c>
      <c r="F550" s="69"/>
      <c r="G550" s="27">
        <v>121.21</v>
      </c>
      <c r="H550" s="27">
        <v>121.21</v>
      </c>
      <c r="I550" s="27">
        <v>121.21</v>
      </c>
      <c r="J550" s="27">
        <v>146.16999999999999</v>
      </c>
      <c r="K550" s="27"/>
    </row>
    <row r="551" spans="2:11" ht="12.75" x14ac:dyDescent="0.2">
      <c r="B551" s="22">
        <v>821</v>
      </c>
      <c r="C551" s="6" t="s">
        <v>211</v>
      </c>
      <c r="H551" s="23">
        <v>121.21</v>
      </c>
      <c r="I551" s="23">
        <v>121.21</v>
      </c>
      <c r="J551" s="23">
        <v>146.16999999999999</v>
      </c>
      <c r="K551" s="23"/>
    </row>
    <row r="552" spans="2:11" ht="12.75" hidden="1" x14ac:dyDescent="0.2">
      <c r="B552" s="22" t="s">
        <v>212</v>
      </c>
      <c r="C552" s="6" t="s">
        <v>213</v>
      </c>
      <c r="I552" s="23"/>
    </row>
    <row r="553" spans="2:11" ht="12.75" hidden="1" x14ac:dyDescent="0.2">
      <c r="B553" s="22" t="s">
        <v>214</v>
      </c>
      <c r="C553" s="6" t="s">
        <v>215</v>
      </c>
      <c r="G553" s="6"/>
      <c r="H553" s="6"/>
      <c r="I553" s="23"/>
    </row>
    <row r="554" spans="2:11" ht="12.75" hidden="1" x14ac:dyDescent="0.2">
      <c r="B554" s="22">
        <v>8210053</v>
      </c>
      <c r="C554" s="6" t="s">
        <v>216</v>
      </c>
      <c r="G554" s="6"/>
      <c r="H554" s="6"/>
      <c r="I554" s="23"/>
    </row>
    <row r="555" spans="2:11" ht="12.75" hidden="1" x14ac:dyDescent="0.2">
      <c r="G555" s="6"/>
      <c r="H555" s="6"/>
      <c r="I555" s="23"/>
    </row>
    <row r="556" spans="2:11" ht="12.75" x14ac:dyDescent="0.2">
      <c r="B556" s="63" t="s">
        <v>217</v>
      </c>
      <c r="D556" s="26"/>
      <c r="E556" s="26"/>
      <c r="F556" s="26"/>
      <c r="G556" s="6"/>
      <c r="H556" s="26">
        <v>15</v>
      </c>
      <c r="I556" s="27">
        <v>0</v>
      </c>
      <c r="J556" s="6">
        <v>0</v>
      </c>
    </row>
    <row r="557" spans="2:11" ht="12.75" hidden="1" x14ac:dyDescent="0.2">
      <c r="B557" s="22" t="s">
        <v>31</v>
      </c>
      <c r="I557" s="23"/>
    </row>
    <row r="558" spans="2:11" ht="12.75" x14ac:dyDescent="0.2">
      <c r="B558" s="22">
        <v>819</v>
      </c>
      <c r="C558" s="6" t="s">
        <v>218</v>
      </c>
      <c r="H558" s="23">
        <v>15</v>
      </c>
      <c r="I558" s="23">
        <v>0</v>
      </c>
      <c r="J558" s="6">
        <v>0</v>
      </c>
    </row>
    <row r="559" spans="2:11" ht="12.75" x14ac:dyDescent="0.2">
      <c r="I559" s="23"/>
    </row>
    <row r="560" spans="2:11" ht="12.75" x14ac:dyDescent="0.2">
      <c r="B560" s="25" t="s">
        <v>51</v>
      </c>
      <c r="C560" s="26" t="s">
        <v>219</v>
      </c>
      <c r="D560" s="6">
        <v>9.84</v>
      </c>
      <c r="E560" s="6">
        <v>3.35</v>
      </c>
      <c r="G560" s="23">
        <v>3</v>
      </c>
      <c r="H560" s="27">
        <v>3</v>
      </c>
      <c r="I560" s="27">
        <v>3</v>
      </c>
      <c r="J560" s="23">
        <v>3</v>
      </c>
      <c r="K560" s="23"/>
    </row>
    <row r="561" spans="2:14" ht="12.75" x14ac:dyDescent="0.2">
      <c r="B561" s="25">
        <v>824</v>
      </c>
      <c r="C561" s="6" t="s">
        <v>220</v>
      </c>
      <c r="I561" s="23">
        <v>3</v>
      </c>
      <c r="J561" s="23">
        <v>3</v>
      </c>
      <c r="K561" s="23"/>
    </row>
    <row r="562" spans="2:14" ht="12.75" x14ac:dyDescent="0.2">
      <c r="B562" s="25"/>
      <c r="I562" s="23"/>
      <c r="J562" s="23"/>
      <c r="K562" s="23"/>
    </row>
    <row r="563" spans="2:14" ht="12.75" x14ac:dyDescent="0.2">
      <c r="B563" s="25" t="s">
        <v>89</v>
      </c>
      <c r="C563" s="26" t="s">
        <v>90</v>
      </c>
      <c r="G563" s="23">
        <v>19</v>
      </c>
      <c r="H563" s="27">
        <v>13.77</v>
      </c>
      <c r="I563" s="27">
        <v>14</v>
      </c>
      <c r="J563" s="23">
        <v>14</v>
      </c>
      <c r="K563" s="23"/>
    </row>
    <row r="564" spans="2:14" ht="12.75" x14ac:dyDescent="0.2">
      <c r="B564" s="22">
        <v>824</v>
      </c>
      <c r="C564" s="6" t="s">
        <v>221</v>
      </c>
      <c r="H564" s="23">
        <v>13.77</v>
      </c>
      <c r="I564" s="23">
        <v>14</v>
      </c>
      <c r="J564" s="23">
        <v>14</v>
      </c>
      <c r="K564" s="23"/>
    </row>
    <row r="565" spans="2:14" ht="12.75" x14ac:dyDescent="0.2">
      <c r="I565" s="23"/>
      <c r="J565" s="23"/>
      <c r="K565" s="23"/>
    </row>
    <row r="566" spans="2:14" ht="18" x14ac:dyDescent="0.25">
      <c r="C566" s="65" t="s">
        <v>222</v>
      </c>
      <c r="D566" s="66">
        <f>D550+D556+D560</f>
        <v>73.77</v>
      </c>
      <c r="E566" s="66">
        <v>128.71</v>
      </c>
      <c r="F566" s="66">
        <v>147.57</v>
      </c>
      <c r="G566" s="66">
        <v>143.21</v>
      </c>
      <c r="H566" s="66">
        <f>H550+H556+H560+H563</f>
        <v>152.97999999999999</v>
      </c>
      <c r="I566" s="66">
        <f>I550+I556+I560+I563</f>
        <v>138.20999999999998</v>
      </c>
      <c r="J566" s="66">
        <f>J550+J556+J560+J563</f>
        <v>163.16999999999999</v>
      </c>
      <c r="K566" s="66"/>
    </row>
    <row r="567" spans="2:14" ht="12.75" hidden="1" x14ac:dyDescent="0.2">
      <c r="I567" s="23"/>
    </row>
    <row r="568" spans="2:14" ht="12.75" x14ac:dyDescent="0.2">
      <c r="I568" s="23"/>
    </row>
    <row r="569" spans="2:14" ht="18" x14ac:dyDescent="0.25">
      <c r="C569" s="65" t="s">
        <v>223</v>
      </c>
      <c r="D569" s="66">
        <f t="shared" ref="D569:K569" si="14">D566+D539+D451</f>
        <v>4246.71</v>
      </c>
      <c r="E569" s="66">
        <f t="shared" si="14"/>
        <v>3414.56</v>
      </c>
      <c r="F569" s="66">
        <f t="shared" si="14"/>
        <v>3022.79</v>
      </c>
      <c r="G569" s="66">
        <f t="shared" si="14"/>
        <v>3171.9400000000005</v>
      </c>
      <c r="H569" s="66">
        <f t="shared" si="14"/>
        <v>3473.67</v>
      </c>
      <c r="I569" s="66">
        <f t="shared" si="14"/>
        <v>3384.03</v>
      </c>
      <c r="J569" s="66">
        <f t="shared" si="14"/>
        <v>3525.13</v>
      </c>
      <c r="K569" s="66">
        <f t="shared" si="14"/>
        <v>0</v>
      </c>
    </row>
    <row r="570" spans="2:14" hidden="1" x14ac:dyDescent="0.2">
      <c r="B570" s="11"/>
      <c r="C570" s="12"/>
      <c r="D570" s="12"/>
      <c r="E570" s="12"/>
      <c r="F570" s="12"/>
      <c r="G570" s="13"/>
      <c r="H570" s="13"/>
      <c r="I570" s="14"/>
      <c r="J570" s="15"/>
      <c r="K570" s="12"/>
      <c r="L570" s="16" t="s">
        <v>9</v>
      </c>
    </row>
    <row r="571" spans="2:14" hidden="1" x14ac:dyDescent="0.2">
      <c r="B571" s="11"/>
      <c r="C571" s="12"/>
      <c r="D571" s="12"/>
      <c r="E571" s="12"/>
      <c r="F571" s="12"/>
      <c r="G571" s="18"/>
      <c r="H571" s="18"/>
      <c r="I571" s="14"/>
      <c r="J571" s="15"/>
      <c r="K571" s="12"/>
      <c r="L571" s="20"/>
    </row>
    <row r="572" spans="2:14" x14ac:dyDescent="0.2">
      <c r="B572" s="44"/>
      <c r="C572" s="45"/>
      <c r="D572" s="45"/>
      <c r="E572" s="45"/>
      <c r="F572" s="45"/>
      <c r="G572" s="46"/>
      <c r="H572" s="46"/>
      <c r="I572" s="53"/>
      <c r="J572" s="45"/>
      <c r="K572" s="45"/>
      <c r="L572" s="48"/>
    </row>
    <row r="573" spans="2:14" x14ac:dyDescent="0.2">
      <c r="B573" s="11" t="s">
        <v>2</v>
      </c>
      <c r="C573" s="12" t="s">
        <v>3</v>
      </c>
      <c r="D573" s="12" t="s">
        <v>4</v>
      </c>
      <c r="E573" s="12" t="s">
        <v>4</v>
      </c>
      <c r="F573" s="12" t="s">
        <v>4</v>
      </c>
      <c r="G573" s="13" t="s">
        <v>5</v>
      </c>
      <c r="H573" s="13" t="s">
        <v>6</v>
      </c>
      <c r="I573" s="14" t="s">
        <v>7</v>
      </c>
      <c r="J573" s="15" t="s">
        <v>8</v>
      </c>
      <c r="K573" s="12" t="s">
        <v>5</v>
      </c>
      <c r="L573" s="48"/>
    </row>
    <row r="574" spans="2:14" x14ac:dyDescent="0.2">
      <c r="B574" s="11" t="s">
        <v>10</v>
      </c>
      <c r="C574" s="12"/>
      <c r="D574" s="12">
        <v>2013</v>
      </c>
      <c r="E574" s="12">
        <v>2015</v>
      </c>
      <c r="F574" s="12">
        <v>2016</v>
      </c>
      <c r="G574" s="18">
        <v>2017</v>
      </c>
      <c r="H574" s="18">
        <v>2017</v>
      </c>
      <c r="I574" s="19">
        <v>2018</v>
      </c>
      <c r="J574" s="15">
        <v>2018</v>
      </c>
      <c r="K574" s="12">
        <v>2018</v>
      </c>
      <c r="L574" s="48"/>
    </row>
    <row r="575" spans="2:14" ht="15.75" x14ac:dyDescent="0.25">
      <c r="B575" s="22" t="s">
        <v>224</v>
      </c>
      <c r="C575" s="70" t="s">
        <v>225</v>
      </c>
      <c r="I575" s="23"/>
    </row>
    <row r="576" spans="2:14" ht="12.75" x14ac:dyDescent="0.2">
      <c r="C576" s="6" t="s">
        <v>226</v>
      </c>
      <c r="G576" s="23">
        <v>531.19000000000005</v>
      </c>
      <c r="H576" s="23">
        <v>531.19000000000005</v>
      </c>
      <c r="I576" s="23">
        <v>531.19000000000005</v>
      </c>
      <c r="J576" s="23">
        <v>556.70000000000005</v>
      </c>
      <c r="K576" s="23"/>
      <c r="N576" s="23"/>
    </row>
    <row r="577" spans="3:14" ht="12.75" x14ac:dyDescent="0.2">
      <c r="C577" s="6" t="s">
        <v>227</v>
      </c>
      <c r="G577" s="23">
        <v>508</v>
      </c>
      <c r="H577" s="6">
        <v>508</v>
      </c>
      <c r="I577" s="6">
        <v>508</v>
      </c>
      <c r="J577" s="23">
        <v>500</v>
      </c>
      <c r="K577" s="23"/>
      <c r="N577" s="23"/>
    </row>
    <row r="578" spans="3:14" ht="12.75" hidden="1" x14ac:dyDescent="0.2">
      <c r="C578" s="6" t="s">
        <v>228</v>
      </c>
      <c r="H578" s="6"/>
      <c r="I578" s="6"/>
      <c r="J578" s="23"/>
      <c r="N578" s="23"/>
    </row>
    <row r="579" spans="3:14" ht="12.75" x14ac:dyDescent="0.2">
      <c r="C579" s="6" t="s">
        <v>229</v>
      </c>
      <c r="G579" s="23">
        <v>39.5</v>
      </c>
      <c r="H579" s="6">
        <v>39.5</v>
      </c>
      <c r="I579" s="6">
        <v>39.5</v>
      </c>
      <c r="J579" s="23">
        <v>47.8</v>
      </c>
      <c r="K579" s="23"/>
      <c r="N579" s="23"/>
    </row>
    <row r="580" spans="3:14" ht="12.75" x14ac:dyDescent="0.2">
      <c r="C580" s="6" t="s">
        <v>230</v>
      </c>
      <c r="G580" s="23">
        <v>53</v>
      </c>
      <c r="H580" s="6">
        <v>53</v>
      </c>
      <c r="I580" s="6">
        <v>53</v>
      </c>
      <c r="J580" s="23">
        <v>57</v>
      </c>
      <c r="K580" s="23"/>
      <c r="N580" s="23"/>
    </row>
    <row r="581" spans="3:14" ht="12.75" x14ac:dyDescent="0.2">
      <c r="C581" s="6" t="s">
        <v>231</v>
      </c>
      <c r="G581" s="23">
        <v>156</v>
      </c>
      <c r="H581" s="6">
        <v>161.93</v>
      </c>
      <c r="I581" s="6">
        <v>161.93</v>
      </c>
      <c r="J581" s="23">
        <v>155</v>
      </c>
      <c r="K581" s="23"/>
      <c r="N581" s="23"/>
    </row>
    <row r="582" spans="3:14" ht="12.75" hidden="1" x14ac:dyDescent="0.2">
      <c r="C582" s="12" t="s">
        <v>3</v>
      </c>
      <c r="H582" s="6"/>
      <c r="I582" s="6"/>
      <c r="J582" s="23">
        <v>37</v>
      </c>
      <c r="K582" s="23"/>
      <c r="N582" s="23"/>
    </row>
    <row r="583" spans="3:14" ht="12.75" hidden="1" x14ac:dyDescent="0.2">
      <c r="C583" s="12"/>
      <c r="H583" s="6"/>
      <c r="I583" s="6"/>
      <c r="J583" s="23">
        <v>142.5</v>
      </c>
      <c r="K583" s="23"/>
      <c r="N583" s="23"/>
    </row>
    <row r="584" spans="3:14" ht="12.75" hidden="1" x14ac:dyDescent="0.2">
      <c r="C584" s="6" t="s">
        <v>232</v>
      </c>
      <c r="H584" s="6"/>
      <c r="I584" s="6"/>
      <c r="J584" s="23"/>
      <c r="K584" s="23"/>
      <c r="N584" s="23"/>
    </row>
    <row r="585" spans="3:14" ht="12.75" hidden="1" x14ac:dyDescent="0.2">
      <c r="C585" s="6" t="s">
        <v>233</v>
      </c>
      <c r="H585" s="6"/>
      <c r="I585" s="6"/>
      <c r="J585" s="23"/>
      <c r="K585" s="23"/>
      <c r="N585" s="23"/>
    </row>
    <row r="586" spans="3:14" ht="12.75" hidden="1" x14ac:dyDescent="0.2">
      <c r="H586" s="6"/>
      <c r="I586" s="6"/>
      <c r="J586" s="23">
        <v>42</v>
      </c>
      <c r="K586" s="23"/>
      <c r="N586" s="23"/>
    </row>
    <row r="587" spans="3:14" ht="12.75" hidden="1" x14ac:dyDescent="0.2">
      <c r="H587" s="6"/>
      <c r="I587" s="6"/>
      <c r="J587" s="23">
        <v>114</v>
      </c>
      <c r="K587" s="23"/>
      <c r="N587" s="23"/>
    </row>
    <row r="588" spans="3:14" ht="12.75" x14ac:dyDescent="0.2">
      <c r="C588" s="6" t="s">
        <v>234</v>
      </c>
      <c r="G588" s="23">
        <v>33</v>
      </c>
      <c r="H588" s="6">
        <v>36.94</v>
      </c>
      <c r="I588" s="6">
        <v>36.94</v>
      </c>
      <c r="J588" s="23">
        <v>37</v>
      </c>
      <c r="K588" s="23"/>
      <c r="N588" s="23"/>
    </row>
    <row r="589" spans="3:14" ht="12.75" x14ac:dyDescent="0.2">
      <c r="C589" s="6" t="s">
        <v>235</v>
      </c>
      <c r="G589" s="23">
        <v>54</v>
      </c>
      <c r="H589" s="6">
        <v>54</v>
      </c>
      <c r="I589" s="6">
        <v>54</v>
      </c>
      <c r="J589" s="23">
        <v>142.5</v>
      </c>
      <c r="K589" s="23"/>
      <c r="N589" s="23"/>
    </row>
    <row r="590" spans="3:14" ht="12.75" x14ac:dyDescent="0.2">
      <c r="C590" s="6" t="s">
        <v>236</v>
      </c>
      <c r="G590" s="23">
        <v>45</v>
      </c>
      <c r="H590" s="6">
        <v>45</v>
      </c>
      <c r="I590" s="6">
        <v>45</v>
      </c>
      <c r="J590" s="23">
        <v>42</v>
      </c>
      <c r="K590" s="23"/>
      <c r="N590" s="23"/>
    </row>
    <row r="591" spans="3:14" ht="12.75" hidden="1" x14ac:dyDescent="0.2">
      <c r="H591" s="6"/>
      <c r="I591" s="6"/>
      <c r="J591" s="23">
        <v>85</v>
      </c>
      <c r="K591" s="23"/>
      <c r="N591" s="23"/>
    </row>
    <row r="592" spans="3:14" ht="12.75" x14ac:dyDescent="0.2">
      <c r="C592" s="6" t="s">
        <v>237</v>
      </c>
      <c r="G592" s="23">
        <v>59</v>
      </c>
      <c r="H592" s="6">
        <v>59.37</v>
      </c>
      <c r="I592" s="6">
        <v>59.37</v>
      </c>
      <c r="J592" s="23">
        <v>114</v>
      </c>
      <c r="K592" s="23"/>
      <c r="N592" s="23"/>
    </row>
    <row r="593" spans="3:14" ht="12.75" x14ac:dyDescent="0.2">
      <c r="C593" s="6" t="s">
        <v>238</v>
      </c>
      <c r="G593" s="23">
        <v>640</v>
      </c>
      <c r="H593" s="6">
        <v>661.52</v>
      </c>
      <c r="I593" s="6">
        <v>661.52</v>
      </c>
      <c r="J593" s="23">
        <v>734</v>
      </c>
      <c r="K593" s="23"/>
      <c r="N593" s="23"/>
    </row>
    <row r="594" spans="3:14" ht="12.75" x14ac:dyDescent="0.2">
      <c r="C594" s="6" t="s">
        <v>239</v>
      </c>
      <c r="G594" s="23">
        <v>493.6</v>
      </c>
      <c r="H594" s="6">
        <v>475.77</v>
      </c>
      <c r="I594" s="6">
        <v>475.77</v>
      </c>
      <c r="J594" s="23">
        <v>512.07000000000005</v>
      </c>
      <c r="K594" s="23"/>
      <c r="N594" s="23"/>
    </row>
    <row r="595" spans="3:14" ht="12.75" hidden="1" x14ac:dyDescent="0.2">
      <c r="C595" s="6" t="s">
        <v>240</v>
      </c>
      <c r="G595" s="6"/>
      <c r="H595" s="6"/>
      <c r="I595" s="6"/>
    </row>
    <row r="596" spans="3:14" ht="12.75" hidden="1" x14ac:dyDescent="0.2">
      <c r="C596" s="6" t="s">
        <v>157</v>
      </c>
      <c r="G596" s="6"/>
      <c r="H596" s="6"/>
      <c r="I596" s="6"/>
    </row>
    <row r="597" spans="3:14" ht="12.75" hidden="1" x14ac:dyDescent="0.2">
      <c r="G597" s="6"/>
      <c r="H597" s="6"/>
      <c r="I597" s="6"/>
    </row>
    <row r="598" spans="3:14" ht="12.75" hidden="1" x14ac:dyDescent="0.2">
      <c r="G598" s="6"/>
      <c r="H598" s="6"/>
      <c r="I598" s="6"/>
      <c r="L598" s="6" t="s">
        <v>241</v>
      </c>
    </row>
    <row r="599" spans="3:14" ht="18" hidden="1" x14ac:dyDescent="0.25">
      <c r="D599" s="26">
        <v>2149.14</v>
      </c>
      <c r="E599" s="26">
        <v>2318.1</v>
      </c>
      <c r="F599" s="26">
        <v>2318.1</v>
      </c>
      <c r="G599" s="6"/>
      <c r="H599" s="66"/>
      <c r="I599" s="66"/>
      <c r="J599" s="66"/>
      <c r="K599" s="66"/>
      <c r="N599" s="66"/>
    </row>
    <row r="600" spans="3:14" ht="12.75" hidden="1" x14ac:dyDescent="0.2">
      <c r="G600" s="6"/>
      <c r="I600" s="23"/>
    </row>
    <row r="601" spans="3:14" ht="18.75" hidden="1" x14ac:dyDescent="0.3">
      <c r="C601" s="6" t="s">
        <v>242</v>
      </c>
      <c r="D601" s="66">
        <f>D599+D569</f>
        <v>6395.85</v>
      </c>
      <c r="E601" s="66">
        <f>E599+E569</f>
        <v>5732.66</v>
      </c>
      <c r="F601" s="66">
        <f>F599+F569</f>
        <v>5340.8899999999994</v>
      </c>
      <c r="G601" s="6"/>
      <c r="H601" s="66"/>
      <c r="I601" s="66"/>
      <c r="J601" s="71"/>
      <c r="K601" s="71"/>
      <c r="N601" s="71"/>
    </row>
    <row r="602" spans="3:14" ht="15.75" hidden="1" x14ac:dyDescent="0.25">
      <c r="C602" s="70" t="s">
        <v>243</v>
      </c>
      <c r="G602" s="6"/>
      <c r="I602" s="23"/>
    </row>
    <row r="603" spans="3:14" ht="12.75" x14ac:dyDescent="0.2">
      <c r="C603" s="6" t="s">
        <v>244</v>
      </c>
      <c r="G603" s="6">
        <v>168.2</v>
      </c>
      <c r="H603" s="23">
        <v>159.04</v>
      </c>
      <c r="I603" s="23">
        <v>159.04</v>
      </c>
      <c r="J603" s="6">
        <v>185.65</v>
      </c>
    </row>
    <row r="604" spans="3:14" ht="12.75" x14ac:dyDescent="0.2">
      <c r="C604" s="6" t="s">
        <v>245</v>
      </c>
      <c r="G604" s="6">
        <v>85.97</v>
      </c>
      <c r="H604" s="23">
        <v>85.97</v>
      </c>
      <c r="I604" s="23">
        <v>85.97</v>
      </c>
      <c r="J604" s="6">
        <v>85</v>
      </c>
    </row>
    <row r="605" spans="3:14" ht="18" x14ac:dyDescent="0.25">
      <c r="C605" s="65" t="s">
        <v>246</v>
      </c>
      <c r="E605" s="6">
        <v>2708.3</v>
      </c>
      <c r="F605" s="6">
        <v>2813.96</v>
      </c>
      <c r="G605" s="27">
        <v>2866.46</v>
      </c>
      <c r="H605" s="27">
        <f>SUM(H576:H604)</f>
        <v>2871.2299999999996</v>
      </c>
      <c r="I605" s="27">
        <f>SUM(I576:I604)</f>
        <v>2871.2299999999996</v>
      </c>
      <c r="J605" s="27">
        <f>J576+J577+J579+J580+J581+J588+J589+J590+J592+J593+J594+J603+J604</f>
        <v>3168.7200000000003</v>
      </c>
      <c r="K605" s="27"/>
      <c r="N605" s="23"/>
    </row>
    <row r="606" spans="3:14" ht="18" x14ac:dyDescent="0.25">
      <c r="C606" s="65" t="s">
        <v>247</v>
      </c>
      <c r="E606" s="65">
        <v>6122.86</v>
      </c>
      <c r="F606" s="66">
        <v>5836.75</v>
      </c>
      <c r="G606" s="66">
        <v>6038.4</v>
      </c>
      <c r="H606" s="66">
        <f>H569+H605</f>
        <v>6344.9</v>
      </c>
      <c r="I606" s="66">
        <f>I569+I605</f>
        <v>6255.26</v>
      </c>
      <c r="J606" s="66">
        <f>J569+J605</f>
        <v>6693.85</v>
      </c>
      <c r="K606" s="66">
        <f>K605+K569</f>
        <v>0</v>
      </c>
    </row>
    <row r="607" spans="3:14" ht="12.75" x14ac:dyDescent="0.2">
      <c r="I607" s="6"/>
    </row>
    <row r="608" spans="3:14" ht="12.75" x14ac:dyDescent="0.2">
      <c r="I608" s="6"/>
    </row>
    <row r="609" spans="9:9" x14ac:dyDescent="0.2">
      <c r="I609" s="10"/>
    </row>
    <row r="610" spans="9:9" x14ac:dyDescent="0.2">
      <c r="I610" s="10"/>
    </row>
    <row r="611" spans="9:9" x14ac:dyDescent="0.2">
      <c r="I611" s="10"/>
    </row>
    <row r="612" spans="9:9" x14ac:dyDescent="0.2">
      <c r="I612" s="10"/>
    </row>
    <row r="613" spans="9:9" x14ac:dyDescent="0.2">
      <c r="I613" s="10"/>
    </row>
    <row r="614" spans="9:9" x14ac:dyDescent="0.2">
      <c r="I614" s="10"/>
    </row>
    <row r="615" spans="9:9" x14ac:dyDescent="0.2">
      <c r="I615" s="10"/>
    </row>
    <row r="616" spans="9:9" x14ac:dyDescent="0.2">
      <c r="I616" s="10"/>
    </row>
    <row r="617" spans="9:9" x14ac:dyDescent="0.2">
      <c r="I617" s="10"/>
    </row>
    <row r="618" spans="9:9" x14ac:dyDescent="0.2">
      <c r="I618" s="10"/>
    </row>
    <row r="619" spans="9:9" x14ac:dyDescent="0.2">
      <c r="I619" s="10"/>
    </row>
    <row r="620" spans="9:9" x14ac:dyDescent="0.2">
      <c r="I620" s="10"/>
    </row>
    <row r="621" spans="9:9" x14ac:dyDescent="0.2">
      <c r="I621" s="10"/>
    </row>
    <row r="622" spans="9:9" x14ac:dyDescent="0.2">
      <c r="I622" s="10"/>
    </row>
    <row r="623" spans="9:9" x14ac:dyDescent="0.2">
      <c r="I623" s="10"/>
    </row>
    <row r="624" spans="9:9" x14ac:dyDescent="0.2">
      <c r="I624" s="10"/>
    </row>
    <row r="625" spans="9:9" x14ac:dyDescent="0.2">
      <c r="I625" s="10"/>
    </row>
    <row r="626" spans="9:9" x14ac:dyDescent="0.2">
      <c r="I626" s="10"/>
    </row>
    <row r="627" spans="9:9" x14ac:dyDescent="0.2">
      <c r="I627" s="10"/>
    </row>
    <row r="628" spans="9:9" x14ac:dyDescent="0.2">
      <c r="I628" s="10"/>
    </row>
    <row r="629" spans="9:9" x14ac:dyDescent="0.2">
      <c r="I629" s="10"/>
    </row>
    <row r="630" spans="9:9" x14ac:dyDescent="0.2">
      <c r="I630" s="10"/>
    </row>
    <row r="631" spans="9:9" x14ac:dyDescent="0.2">
      <c r="I631" s="10"/>
    </row>
    <row r="632" spans="9:9" x14ac:dyDescent="0.2">
      <c r="I632" s="10"/>
    </row>
    <row r="633" spans="9:9" x14ac:dyDescent="0.2">
      <c r="I633" s="10"/>
    </row>
    <row r="634" spans="9:9" x14ac:dyDescent="0.2">
      <c r="I634" s="10"/>
    </row>
    <row r="635" spans="9:9" x14ac:dyDescent="0.2">
      <c r="I635" s="10"/>
    </row>
    <row r="636" spans="9:9" x14ac:dyDescent="0.2">
      <c r="I636" s="10"/>
    </row>
    <row r="637" spans="9:9" x14ac:dyDescent="0.2">
      <c r="I637" s="10"/>
    </row>
    <row r="638" spans="9:9" x14ac:dyDescent="0.2">
      <c r="I638" s="10"/>
    </row>
    <row r="639" spans="9:9" x14ac:dyDescent="0.2">
      <c r="I639" s="10"/>
    </row>
    <row r="640" spans="9:9" x14ac:dyDescent="0.2">
      <c r="I640" s="10"/>
    </row>
    <row r="641" spans="9:9" x14ac:dyDescent="0.2">
      <c r="I641" s="10"/>
    </row>
    <row r="642" spans="9:9" x14ac:dyDescent="0.2">
      <c r="I642" s="10"/>
    </row>
  </sheetData>
  <sheetProtection selectLockedCells="1" selectUnlockedCells="1"/>
  <phoneticPr fontId="2" type="noConversion"/>
  <printOptions gridLines="1"/>
  <pageMargins left="0.62992125984251968" right="0.78740157480314965" top="0.9055118110236221" bottom="1.0629921259842521" header="0.78740157480314965" footer="0.78740157480314965"/>
  <pageSetup paperSize="9" orientation="landscape" useFirstPageNumber="1" horizontalDpi="300" verticalDpi="300" r:id="rId1"/>
  <headerFooter alignWithMargins="0"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2017-10-09T05:47:32Z</cp:lastPrinted>
  <dcterms:created xsi:type="dcterms:W3CDTF">2017-08-10T11:00:18Z</dcterms:created>
  <dcterms:modified xsi:type="dcterms:W3CDTF">2017-10-09T05:48:06Z</dcterms:modified>
</cp:coreProperties>
</file>